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11" yWindow="1380" windowWidth="15600" windowHeight="8790" activeTab="0"/>
  </bookViews>
  <sheets>
    <sheet name="KQKD" sheetId="1" r:id="rId1"/>
    <sheet name="CĐKT" sheetId="2" r:id="rId2"/>
    <sheet name="LCTT" sheetId="3" r:id="rId3"/>
    <sheet name="thuyet minh" sheetId="4" r:id="rId4"/>
  </sheets>
  <definedNames>
    <definedName name="_xlnm.Print_Area" localSheetId="3">'thuyet minh'!$A$1:$AN$194</definedName>
  </definedNames>
  <calcPr fullCalcOnLoad="1"/>
</workbook>
</file>

<file path=xl/comments1.xml><?xml version="1.0" encoding="utf-8"?>
<comments xmlns="http://schemas.openxmlformats.org/spreadsheetml/2006/main">
  <authors>
    <author>thanh.dong</author>
  </authors>
  <commentList>
    <comment ref="G8" authorId="0">
      <text>
        <r>
          <rPr>
            <b/>
            <sz val="9"/>
            <rFont val="Tahoma"/>
            <family val="2"/>
          </rPr>
          <t>thanh.dong:</t>
        </r>
        <r>
          <rPr>
            <sz val="9"/>
            <rFont val="Tahoma"/>
            <family val="2"/>
          </rPr>
          <t xml:space="preserve">
LOAD KQKD QUÝ 4.2013 ĐỂ XEM LẠI SỐ CỦA NĂM TRƯỚC
</t>
        </r>
      </text>
    </comment>
  </commentList>
</comments>
</file>

<file path=xl/comments2.xml><?xml version="1.0" encoding="utf-8"?>
<comments xmlns="http://schemas.openxmlformats.org/spreadsheetml/2006/main">
  <authors>
    <author>thanh.dong</author>
  </authors>
  <commentList>
    <comment ref="E8" authorId="0">
      <text>
        <r>
          <rPr>
            <b/>
            <sz val="9"/>
            <rFont val="Tahoma"/>
            <family val="2"/>
          </rPr>
          <t>thanh.dong:</t>
        </r>
        <r>
          <rPr>
            <sz val="9"/>
            <rFont val="Tahoma"/>
            <family val="2"/>
          </rPr>
          <t xml:space="preserve">
LOAD SO TẠI 31/12/2013 VÀ ĐỐI CHIẾU VỚI SỐ CỦA KiỂM TOÁN
</t>
        </r>
      </text>
    </comment>
  </commentList>
</comments>
</file>

<file path=xl/sharedStrings.xml><?xml version="1.0" encoding="utf-8"?>
<sst xmlns="http://schemas.openxmlformats.org/spreadsheetml/2006/main" count="466" uniqueCount="385">
  <si>
    <t>CÔNG TY CP CHỨNG KHOÁN WOORI CBV</t>
  </si>
  <si>
    <t>Mẫu số: B01 - CTCK</t>
  </si>
  <si>
    <t xml:space="preserve">(Ban hành theo T.Tư số 95/2008/TT - BCT Ngày </t>
  </si>
  <si>
    <t>24 tháng 10 năm 2008 của Bộ trường Bộ Tài chính)</t>
  </si>
  <si>
    <t>BẢNG CÂN ĐỐI KẾ TOÁN</t>
  </si>
  <si>
    <t>(Đơn vị tính:  VND)</t>
  </si>
  <si>
    <t>TÀI SẢN</t>
  </si>
  <si>
    <t>Mã
số</t>
  </si>
  <si>
    <t>Thuyết 
minh</t>
  </si>
  <si>
    <t>Số đầu năm</t>
  </si>
  <si>
    <t>3</t>
  </si>
  <si>
    <t>A - TÀI SẢN NGẮN HẠN (100=110+120+130+140+150)</t>
  </si>
  <si>
    <t>I. Tiền và các khoản tương đương tiền</t>
  </si>
  <si>
    <t>V.01</t>
  </si>
  <si>
    <t>1. Tiền</t>
  </si>
  <si>
    <t>2. Các khoản tương đương tiền</t>
  </si>
  <si>
    <t>II. Các khoản đầu tư tài chính ngắn hạn</t>
  </si>
  <si>
    <t>V.04</t>
  </si>
  <si>
    <t>1. Đầu tư ngắn hạn</t>
  </si>
  <si>
    <t>2. Dự phòng giảm giá đầu tư ngắn hạn (*)</t>
  </si>
  <si>
    <t>III. Các khoản phải thu ngắn hạn</t>
  </si>
  <si>
    <t>1. Phải thu của khách hàng</t>
  </si>
  <si>
    <t>2. Trả trước cho người bán</t>
  </si>
  <si>
    <t>3. Phải thu nội bộ ngắn hạn</t>
  </si>
  <si>
    <t>4. Phải thu hoạt động giao dịch chứng khoán</t>
  </si>
  <si>
    <t>5. Các khoản phải thu khác</t>
  </si>
  <si>
    <t>6. Dự phòng phải thu ngắn hạn khó đòi(*)</t>
  </si>
  <si>
    <t>IV. Hàng tồn kho</t>
  </si>
  <si>
    <t>V. Tài sản ngắn hạn khác</t>
  </si>
  <si>
    <t>1. Chi phí trả trước ngắn hạn</t>
  </si>
  <si>
    <t>2. Thuế GTGT được khấu trừ</t>
  </si>
  <si>
    <t>3. Thuế và các khoản phải thu nhà nước</t>
  </si>
  <si>
    <t>B - TÀI SẢN DÀI HẠN (200=210+220+240+250+260)</t>
  </si>
  <si>
    <t>I. Các khoản phải thu dài hạn</t>
  </si>
  <si>
    <t>1. Phải thu dài hạn của khách hàng</t>
  </si>
  <si>
    <t>2.Vốn kinh doanh ở đơn vị trực thuộc</t>
  </si>
  <si>
    <t>3. Phải thu dài hạn nội bộ</t>
  </si>
  <si>
    <t>4. Phải thu dài hạn khác</t>
  </si>
  <si>
    <t>5. Dự phòng phải thu dài hạn khó đòi (*)</t>
  </si>
  <si>
    <t>II. Tài sản cố định</t>
  </si>
  <si>
    <t>1. Tài sản cố định hữu hình</t>
  </si>
  <si>
    <t>V.05</t>
  </si>
  <si>
    <t>- Nguyên giá</t>
  </si>
  <si>
    <t>- Giá trị hao mòn luỹ kế(*)</t>
  </si>
  <si>
    <t>2. Tài sản cố định thuê tài chính</t>
  </si>
  <si>
    <t>- Giá trị hao mòn luỹ kế (*)</t>
  </si>
  <si>
    <t>3. Tài sản cố định vô hình</t>
  </si>
  <si>
    <t>V.06</t>
  </si>
  <si>
    <t>4. Chi phí đầu tư xây dựng cơ bản dở dang</t>
  </si>
  <si>
    <t>III. Bất động sản đầu tư</t>
  </si>
  <si>
    <t>IV. Các khoản đầu tư tài chính dài hạn</t>
  </si>
  <si>
    <t>1. Đầu tư vào công ty con</t>
  </si>
  <si>
    <t>2. Đầu tư vào công ty liên kết, liên doanh</t>
  </si>
  <si>
    <t>V. Tài sản dài hạn khác</t>
  </si>
  <si>
    <t>1. Chi phí trả trước dài hạn</t>
  </si>
  <si>
    <t>2. Tài sản thuế thu nhập hoãn lại</t>
  </si>
  <si>
    <t>3. Tiền nộp Quỹ hỗ trợ thanh toán</t>
  </si>
  <si>
    <t>4. Tài sản dài hạn khác</t>
  </si>
  <si>
    <t>TỔNG CỘNG TÀI SẢN (270=100+200)</t>
  </si>
  <si>
    <t>A - NỢ PHẢI TRẢ (300=310+330)</t>
  </si>
  <si>
    <t>I. Nợ ngắn hạn</t>
  </si>
  <si>
    <t>1.Vay và nợ ngắn hạn</t>
  </si>
  <si>
    <t>2. Phải trả người bán</t>
  </si>
  <si>
    <t>3. Người mua trả tiền trước</t>
  </si>
  <si>
    <t>4. Thuế và các khoản phải nộp Nhà nước</t>
  </si>
  <si>
    <t>V.08</t>
  </si>
  <si>
    <t>5. Phải trả người lao động</t>
  </si>
  <si>
    <t>6. Chi phí phải trả</t>
  </si>
  <si>
    <t>7. Phải trả nội bộ</t>
  </si>
  <si>
    <t>II. Nợ dài hạn</t>
  </si>
  <si>
    <t>B - VỐN CHỦ SỞ HỮU (400=410+430)</t>
  </si>
  <si>
    <t>I - Vốn chủ sở hữu</t>
  </si>
  <si>
    <t>1. Vốn đầu tư của chủ sở hữu</t>
  </si>
  <si>
    <t>2. Thặng dư vốn cổ phần</t>
  </si>
  <si>
    <t>3. Vốn khác của chủ sở hữu</t>
  </si>
  <si>
    <t>4. Cổ phiếu quỹ (*)</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</si>
  <si>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</si>
  <si>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</si>
  <si>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</si>
  <si>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</si>
  <si>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</si>
  <si>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</si>
  <si>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TỔNG CỘNG NGUỒN VỐN (440=300+400)</t>
  </si>
  <si>
    <t>Người lập biểu</t>
  </si>
  <si>
    <t>Kế Toán Trưởng</t>
  </si>
  <si>
    <t>Tổng Giám Đốc</t>
  </si>
  <si>
    <t>(Ký, họ tên)</t>
  </si>
  <si>
    <t>(Ký họ tên)</t>
  </si>
  <si>
    <t>(Ký, họ tên, đóng dấu)</t>
  </si>
  <si>
    <t xml:space="preserve"> </t>
  </si>
  <si>
    <t>4. Giao dịch mua bán lại trái phiếu chính phủ</t>
  </si>
  <si>
    <t>5. Tài sản ngắn hạn khác</t>
  </si>
  <si>
    <t>BÁO CÁO KẾT QUẢ HOẠT ĐỘNG KINH DOANH</t>
  </si>
  <si>
    <t>Năm trước</t>
  </si>
  <si>
    <t>Thuyết minh</t>
  </si>
  <si>
    <t>Chỉ tiêu</t>
  </si>
  <si>
    <t>Mẫu số B02 - CTCK</t>
  </si>
  <si>
    <t>(Ban hành theo T.Tư số 95/2008/TT-BTC</t>
  </si>
  <si>
    <t>ngày 24 tháng 10 năm 2008 của Bộ Tài chính )</t>
  </si>
  <si>
    <t>Mã số</t>
  </si>
  <si>
    <t>1. Doanh thu</t>
  </si>
  <si>
    <t>Trong đó:</t>
  </si>
  <si>
    <t>- Doanh thu hoạt động môi giới chứng khoán</t>
  </si>
  <si>
    <t>- Doanh thu hoạt động đầu tư chứng khoán, góp vốn</t>
  </si>
  <si>
    <t>- Doanh thu hoạt động tư vấn</t>
  </si>
  <si>
    <t>- Doanh thu khác</t>
  </si>
  <si>
    <t>2. Các khoản giảm trừ doanh thu</t>
  </si>
  <si>
    <t>3. Doanh thu thuần về hoạt động kinh doanh (10=01-02)</t>
  </si>
  <si>
    <t>4. Chi phí hoạt động kinh doanh</t>
  </si>
  <si>
    <t>5. Lợi nhuận gộp của hoạt động kinh doanh (20=10-11)</t>
  </si>
  <si>
    <t>6. Chi phí quản lý doanh nghiệp</t>
  </si>
  <si>
    <t>7. Lợi nhuận thuần từ hoạt động kinh doanh (30=20- 25)</t>
  </si>
  <si>
    <t>8. Thu nhập khác</t>
  </si>
  <si>
    <t>9. Chi phí khác</t>
  </si>
  <si>
    <t>10. Lợi nhuận khác (40=31-32)</t>
  </si>
  <si>
    <t>11. Tổng lợi nhuận kế toán trước thuế (50=30+40)</t>
  </si>
  <si>
    <t>12. Chi phí thuế TNDN hiện hành</t>
  </si>
  <si>
    <t>14. Lợi nhuận sau thuế TNDN (60=50-51-52)</t>
  </si>
  <si>
    <t>15. Lãi cơ bản trên cổ phiếu</t>
  </si>
  <si>
    <t>Kế toán trưởng</t>
  </si>
  <si>
    <t>Tổng Giám đốc</t>
  </si>
  <si>
    <t>( ký và ghi rõ họ tên)</t>
  </si>
  <si>
    <t>Nguyễn Thị Lan Anh</t>
  </si>
  <si>
    <t>1.1</t>
  </si>
  <si>
    <t>1.2</t>
  </si>
  <si>
    <t>1.5</t>
  </si>
  <si>
    <t>1.9</t>
  </si>
  <si>
    <t>năm nay</t>
  </si>
  <si>
    <t>Lũy kế từ đầu năm đến cuối quý này</t>
  </si>
  <si>
    <t>4</t>
  </si>
  <si>
    <t>5</t>
  </si>
  <si>
    <t>6</t>
  </si>
  <si>
    <t>7</t>
  </si>
  <si>
    <t>Số cuối quý</t>
  </si>
  <si>
    <t>CÔNG TY CỔ PHẦN  CHỨNG KHOÁN WOORI CBV</t>
  </si>
  <si>
    <t>Mẫu số B03 - CTCK</t>
  </si>
  <si>
    <t xml:space="preserve">Ban hành theo T.Tư số 95/2008/TT-BTC </t>
  </si>
  <si>
    <t>Tel: (84-4) 39 306 310       Fax: (84-4) 39 410 248</t>
  </si>
  <si>
    <t>ngày 24 tháng 10 năm 2008 của Bộ tài chính</t>
  </si>
  <si>
    <r>
      <t xml:space="preserve">BÁO CÁO LƯU CHUYỂN TIỀN TỆ
</t>
    </r>
    <r>
      <rPr>
        <sz val="11"/>
        <rFont val="Times New Roman"/>
        <family val="1"/>
      </rPr>
      <t>( Theo phương pháp gián tiếp) (*)
Quý III Năm 2011</t>
    </r>
  </si>
  <si>
    <t>Đơn vị tính: Đồng</t>
  </si>
  <si>
    <t>Thuyết
minh</t>
  </si>
  <si>
    <t>Năm nay</t>
  </si>
  <si>
    <t>I.Lưu chuyển tiền từ hoạt động kinh doanh</t>
  </si>
  <si>
    <t>1.Lợi nhuận trước thuế</t>
  </si>
  <si>
    <t>01</t>
  </si>
  <si>
    <t>2.Điều chỉnh cho các khoản</t>
  </si>
  <si>
    <t>-Khấu hao TSCD</t>
  </si>
  <si>
    <t>02</t>
  </si>
  <si>
    <t>-Các khoản dự phòng</t>
  </si>
  <si>
    <t>03</t>
  </si>
  <si>
    <t>-Lãi Lỗ chênh lệch tỉ giá hối đoái chưa thực hiện</t>
  </si>
  <si>
    <t>04</t>
  </si>
  <si>
    <t>-Lãi, lỗ từ hoạt động đầu tư</t>
  </si>
  <si>
    <t>05</t>
  </si>
  <si>
    <t>-Chi phí lãi vay</t>
  </si>
  <si>
    <t>06</t>
  </si>
  <si>
    <t>3.Lợi nhuận từ hoạt động kinh doanh trước thay đổi vốn lưu động</t>
  </si>
  <si>
    <t>08</t>
  </si>
  <si>
    <t>-Tăng giảm các khoản phải thu</t>
  </si>
  <si>
    <t>09</t>
  </si>
  <si>
    <t>-Tăng, giảm hàng tồn kho</t>
  </si>
  <si>
    <t>10</t>
  </si>
  <si>
    <t>-Tăng, giảm các khoản phải trả (Không kể lãi vay phải trả, thuế thu 
nhập doanh nghiệp phải nộp)</t>
  </si>
  <si>
    <t>11</t>
  </si>
  <si>
    <t>-Tăng, giảm chi phí trả trước</t>
  </si>
  <si>
    <t>12</t>
  </si>
  <si>
    <t>-Tiền lãi vay đã trả</t>
  </si>
  <si>
    <t>13</t>
  </si>
  <si>
    <t>-Thuế thu nhập doanh nghiệp đã nộp</t>
  </si>
  <si>
    <t>14</t>
  </si>
  <si>
    <t>-Tiền thu khác từ hoạt động kinh doanh</t>
  </si>
  <si>
    <t>15</t>
  </si>
  <si>
    <t>-Tiền chi khác cho hoạt động kinh doanh</t>
  </si>
  <si>
    <t>16</t>
  </si>
  <si>
    <t>Lưu chuyển tiền thuần từ hoạt động kinh doanh</t>
  </si>
  <si>
    <t>II. Lưu chuyển tiền từ hoạt động đầu tư</t>
  </si>
  <si>
    <t>1. Tiền chi để mua sắm, xây dựng TSCD và các tài sản dài hạn khác</t>
  </si>
  <si>
    <t>2. Tiền thu từ thanh lý, nhượng bán TSCD và các tài sản dài hạn khác</t>
  </si>
  <si>
    <t>3. Tiền chi cho vay, mua các công cụ nợ của đơn vị khác</t>
  </si>
  <si>
    <t>4. Tiền thu hồi cho vay, bán lại các công cụ nợ của đơn vị khác</t>
  </si>
  <si>
    <t>5. Tiền chi đầu tư góp vốn vào đơn vị khác</t>
  </si>
  <si>
    <t>6. Tiền thu hồi đầu tư góp vốn vào đơn vị khác</t>
  </si>
  <si>
    <t>7. Tiền thu lãi cho vay, cổ tức và lợi nhuận được chia</t>
  </si>
  <si>
    <t>Lưu chuyển tiền thuần từ hoạt động đầu tư</t>
  </si>
  <si>
    <t>III. Lưu chuyển tiền từ hoạt động tài chính</t>
  </si>
  <si>
    <t>1. Tiền thu từ phát hành cổ phiếu, nhận vốn góp của chủ sở hữu</t>
  </si>
  <si>
    <t>2. Tiền chi trả vốn góp cho các chủ sở hữu, mua lại cổ phiếu của Công
 ty đã phát hành</t>
  </si>
  <si>
    <t>3. Tiền vay ngắn hạn, dài hạn nhận được</t>
  </si>
  <si>
    <t>4. Tiền chi trả nợ gốc vay</t>
  </si>
  <si>
    <t>5. Tiền chi trả nợ thuê tài chính</t>
  </si>
  <si>
    <t>6. Cổ tức, lợi nhuận đã trả cho chủ sở hữu</t>
  </si>
  <si>
    <t>Lưu chuyển tiền thuần từ hoạt động tài chính</t>
  </si>
  <si>
    <t>Lưu chuyển tiền thuần trong ký (50=20+30+40)</t>
  </si>
  <si>
    <t>Tiền và tương đương tiền đầu kỳ</t>
  </si>
  <si>
    <t>Ảnh hưởng của thay đổi tỷ giá hối đoái quy đổi ngoại tệ</t>
  </si>
  <si>
    <t>Tiền và tương đương tiền cuối kỳ (70=50+60+61)</t>
  </si>
  <si>
    <r>
      <t xml:space="preserve">                      Người lập
                    </t>
    </r>
    <r>
      <rPr>
        <sz val="11"/>
        <rFont val="Times New Roman"/>
        <family val="1"/>
      </rPr>
      <t>( Ký, họ tên)</t>
    </r>
  </si>
  <si>
    <r>
      <t xml:space="preserve">Kế toán trưởng
</t>
    </r>
    <r>
      <rPr>
        <sz val="11"/>
        <rFont val="Times New Roman"/>
        <family val="1"/>
      </rPr>
      <t>( Ký, họ tên)</t>
    </r>
  </si>
  <si>
    <r>
      <rPr>
        <b/>
        <sz val="11"/>
        <rFont val="Times New Roman"/>
        <family val="1"/>
      </rPr>
      <t>Giám đốc</t>
    </r>
    <r>
      <rPr>
        <sz val="11"/>
        <rFont val="Times New Roman"/>
        <family val="1"/>
      </rPr>
      <t xml:space="preserve">
( Ký, họ tên, đóng dấu)</t>
    </r>
  </si>
  <si>
    <t>CÔNG  TY CỔ PHẦN CHỨNG KHOÁN WOORI CBV</t>
  </si>
  <si>
    <t>Mẫu số:  B09-DN</t>
  </si>
  <si>
    <t>(Ban hành theo TT 95/2008/TT-BTC ngày 24/10/2008 của  Bộ tài chính)</t>
  </si>
  <si>
    <t>THUYẾT MINH BÁO CÁO TÀI CHÍNH</t>
  </si>
  <si>
    <t xml:space="preserve">I- Đặc điểm hoạt động của doanh nghiệp </t>
  </si>
  <si>
    <t>1- Hình thức sở hữu vốn: Công ty Cổ phần</t>
  </si>
  <si>
    <t>2- Lĩnh vực kinh doanh: Kinh doanh, tư vấn, môi giới chứng khoán</t>
  </si>
  <si>
    <t xml:space="preserve">II- Kỳ kế toán, đơn vị tiền tệ sử dụng trong kế toán </t>
  </si>
  <si>
    <t>1- Kỳ kế toán năm : Từ ngày 01/01 đến ngày 31/12 hàng năm</t>
  </si>
  <si>
    <t>2- Đơn vị tiền tệ sử dụng trong kế toán: VND</t>
  </si>
  <si>
    <t xml:space="preserve">III- Chuẩn mực và chế độ kế toán áp dụng </t>
  </si>
  <si>
    <t>1- Chế độ kế toán áp dụng: Công ty áp dụng Chế độ Kế toán doanh nghiệp ban hành theo Thông tư số 95/2008/TT-BTC ngày 24/10/2008 và bổ sung theo thông tư 162/2010/TT -BTC của Bộ Tài Chính hướng dẫn kế toán áp dụng đối với các Công ty chứng khoán, các chuẩn mực kế toán Việt Nam do Bộ Tài chính ban hành và các văn bản sửa đổi.</t>
  </si>
  <si>
    <t>2- Hình thức sổ kế toán áp dụng: Công ty áp dụng hình thức : Sổ nhật ký chung</t>
  </si>
  <si>
    <t xml:space="preserve">IV- Các chính sách kế toán áp dụng </t>
  </si>
  <si>
    <t xml:space="preserve">2- Nguyên tắc ghi nhận và khấu hao TSCĐ:  </t>
  </si>
  <si>
    <t xml:space="preserve">3- Nguyên tắc ghi nhận các khoản đầu tư tài chính:  </t>
  </si>
  <si>
    <t>-Các khoản đầu tư chứng khoán ngắn hạn:  
Các khoản đầu tư tài chính ngắn hạn của Công ty bao gồm cổ phiếu của các Công ty đã niêm yết trên thị trường chứng khoán, cổ phiếu của các công ty chưa niêm yết trên thị trường chứng khoán, các khoản đầu tư có thời hạn thu hồi dưới 1 năm, được ghi nhận theo giá gốc ban đầu từ ngày đầu tư.</t>
  </si>
  <si>
    <t>- Phương pháp lập dự phòng giảm giá đầu tư ngắn hạn, dài hạn: 
Dự phòng giảm giá đầu tư ngắn hạn chỉ được lập để ghi nhận các khoản lỗ do sự giảm giá của các chứng khoán ngắn hạn công ty đang nắm giữ cao hơn giá trị thị trường tại thời điểm lập báo cáo.</t>
  </si>
  <si>
    <t xml:space="preserve">4- Nguyên tắc ghi nhận và vốn hóa các khoản chi phí khác:  </t>
  </si>
  <si>
    <t xml:space="preserve">- Chi phí trả trước: Các chi phí trả trước chỉ liên quan đến chi phí sản xuất kinh doanh năm tài chính hiện tại được ghi nhận là chi phí trả trước ngắn hạn. 
- Phương pháp phân bổ chi phí trả trước: Các chi phí sau đây đã phát sinh trong năm tài chính nhưng được hạch toán vào chi phí trả trước dài hạn để phân bổ dần vào kết quả hoạt động kinh doanh:
+ Công cụ dụng cụ xuất dùng có giá trị lớn;
+ Chi phí trước hoạt động
</t>
  </si>
  <si>
    <t xml:space="preserve">7- Nguyên tắc ghi nhận vốn chủ sở hữu:  </t>
  </si>
  <si>
    <t>-Ghi nhận và trình bày cổ phiếu mua lại: Cổ phiếu do Công ty phát hành và sau đó mua lại là cổ phiếu ngân quỹ của Công ty. Cổ phiếu ngân quỹ được ghi nhận theo giá trị thực tế và trình bày trên Bảng Cân đối kế toán là một khoản ghi giảm vốn chủ sở hữu.
-Ghi nhận cổ tức: Cổ tức phải trả cho các cổ đông được ghi nhận là khoản phải trả trong Bảng Cân đối kế toán của Công ty sau khi có thông báo chia cổ tức của Hội đồng Quản trị Công ty.
-Nguyên tắc trích lập các khoản dự trữ các quỹ từ lợi nhuận sau thuế: Lợi nhuận sau thuế thu nhập doanh nghiệp sau khi được Hội đồng Quản trị phê duyệt được trích các quỹ theo Điều lệ Công ty và các quy định pháp lý hiện hành, sẽ phân chia cho các bên dựa trên tỷ lệ góp vốn.</t>
  </si>
  <si>
    <t xml:space="preserve">8- Nguyên tắc và phương pháp ghi nhận doanh thu:  </t>
  </si>
  <si>
    <t xml:space="preserve">- Doanh thu được xác định khi thỏa mãn tất cả bốn (4) điều kiện sau:
+Doanh thu được xác định tương đối chắc chắn;
+ Có khả năng thu được lợi ích kinh tế từ giao dịch cung cấp dịch vụ đó;
+ Xác định được phần công việc đã hoàn thành vào ngày lập Bảng cân đối kế toán;
+Xác định được chi phí phát sinh cho giao dịch và chi phí để hoàn thành giao dịch cung cấp dịch vụ đó.
</t>
  </si>
  <si>
    <t>V- Thông tin bổ sung cho các khoản mục trình bày trong bảng cân đối kế toán</t>
  </si>
  <si>
    <t>01- Tiền và tương đương tiền</t>
  </si>
  <si>
    <t>Đầu năm</t>
  </si>
  <si>
    <t>- Tiền mặt</t>
  </si>
  <si>
    <t>- Tiền gửi ngân hàng</t>
  </si>
  <si>
    <t>Trong đó</t>
  </si>
  <si>
    <t>+ Tiền ký quỹ của Nhà đầu tư</t>
  </si>
  <si>
    <t>Cộng</t>
  </si>
  <si>
    <t>Chi tiêu</t>
  </si>
  <si>
    <t>Tổng cộng</t>
  </si>
  <si>
    <t>05- Tăng, giảm tài sản cố định hữu hình</t>
  </si>
  <si>
    <t>Khoản mục</t>
  </si>
  <si>
    <t>Nhà cửa, vật kiến trúc</t>
  </si>
  <si>
    <t>Máy móc thiết bị</t>
  </si>
  <si>
    <t>Phương tiện vận tải, truyền dẫn</t>
  </si>
  <si>
    <t>Thiết bị dụng cụ quản lý</t>
  </si>
  <si>
    <t>Nguyên giá TSCĐ hữu hình</t>
  </si>
  <si>
    <t>- Đầu tư XDCB hoàn thành</t>
  </si>
  <si>
    <t>- Tăng khác</t>
  </si>
  <si>
    <t>- Chuyển sang bất động sản đầu tư</t>
  </si>
  <si>
    <t>- Thanh lý, nhượng bán</t>
  </si>
  <si>
    <t>- Giảm khác</t>
  </si>
  <si>
    <t>Giá trị hao mòn lũy kế</t>
  </si>
  <si>
    <t>Giá trị còn lại TSCĐ hữu hình</t>
  </si>
  <si>
    <t>06- Tăng, giảm tài sản cố định vô hình</t>
  </si>
  <si>
    <t>Nhãn hiệu hàng hóa</t>
  </si>
  <si>
    <t>Phần mềm vi tính</t>
  </si>
  <si>
    <t>Tài sản CDVH khác</t>
  </si>
  <si>
    <t>Nguyên giá TSCĐ vô hình</t>
  </si>
  <si>
    <t>- Tăng do hợp nhất kinh doanh</t>
  </si>
  <si>
    <t xml:space="preserve">- Tăng khác </t>
  </si>
  <si>
    <t>- Thanh lý nhượng bán</t>
  </si>
  <si>
    <t>Giá trị còn lại của TSCĐ vô hình</t>
  </si>
  <si>
    <t>08- Thuế và các khoản phải nộp nhà nước</t>
  </si>
  <si>
    <t>- Thuế giá trị gia tăng</t>
  </si>
  <si>
    <t>- Thuế tiêu thụ đặc biệt</t>
  </si>
  <si>
    <t>- Thuế xuất nhập khẩu</t>
  </si>
  <si>
    <t>- Thuế thu nhập doanh nghiệp</t>
  </si>
  <si>
    <t>- Thuế thu nhập cá nhân</t>
  </si>
  <si>
    <t>- Thuế tài nguyên</t>
  </si>
  <si>
    <t>- Thuế nhà đất và tiền thuê đất</t>
  </si>
  <si>
    <t>- Các loại thuế khác</t>
  </si>
  <si>
    <t>- Các khoản phí, lệ phí và các khoản phải nộp khác</t>
  </si>
  <si>
    <t xml:space="preserve">Số đầu năm </t>
  </si>
  <si>
    <t>Số dự phòng đã lập</t>
  </si>
  <si>
    <t>Tổng</t>
  </si>
  <si>
    <t>Số quá hạn</t>
  </si>
  <si>
    <t>Số khó đòi</t>
  </si>
  <si>
    <t xml:space="preserve">Tăng </t>
  </si>
  <si>
    <t>Giảm</t>
  </si>
  <si>
    <t>1. Phải thu khách hàng</t>
  </si>
  <si>
    <t>2. Phải thu hoạt động GDCK</t>
  </si>
  <si>
    <t>- Phải thu của Sở (TT) GDCK</t>
  </si>
  <si>
    <t>- Phải thu KH về GDCK</t>
  </si>
  <si>
    <t>- Phải thu tổ chức phát hành (bảo lãnh phát hành) CK</t>
  </si>
  <si>
    <t>- Phải thu TT lưu ký chứng khoán</t>
  </si>
  <si>
    <t>- Phải thu thành viên khác</t>
  </si>
  <si>
    <t>Tổng Cộng</t>
  </si>
  <si>
    <t>- Tài sản thừa chờ giải quyết</t>
  </si>
  <si>
    <t>- Kinh phí công đoàn</t>
  </si>
  <si>
    <t>- Bảo hiểm xã hội</t>
  </si>
  <si>
    <t>- Phải trả về cổ phần hóa</t>
  </si>
  <si>
    <t>- Doanh thu chưa thực hiện</t>
  </si>
  <si>
    <t>- Các khoản phải trả, phải nộp khác</t>
  </si>
  <si>
    <t>17 - Các khoản phải trả hoạt động giao dịch chứng khoán</t>
  </si>
  <si>
    <t>- Phải trả Sở GDCK</t>
  </si>
  <si>
    <t>- Phải trả vay quỹ hỗ trợ thanh toán của các thành viên khác</t>
  </si>
  <si>
    <t>- Phải trả về chứng khoán giao, nhận đại lý phát hành</t>
  </si>
  <si>
    <t>- Phải trả Trung tâm lưu ký chứng khoán</t>
  </si>
  <si>
    <t>- Phải trả tổ chức, các nhân khác</t>
  </si>
  <si>
    <t xml:space="preserve"> (Ký, họ tên)</t>
  </si>
  <si>
    <r>
      <t xml:space="preserve">- Phương pháp khấu hao TSCĐ (hữu hình, vô hình , thuê tài chính):  
Công ty áp dụng phương pháp khấu hao đường thẳng đối với tài sản cố định hữu hình và tài sản vô hình. Kế toán TSCĐ hữu hình được phân loại theo nhóm tài sản có cùng tính chất và mục đích sử dụng trong hoạt động sản xuất kinh doanh của Công ty gồm: 
+ Máy móc thiết bị        08-10 năm
+ Phương tiện vận tải: </t>
    </r>
    <r>
      <rPr>
        <sz val="12"/>
        <rFont val="Times New Roman"/>
        <family val="1"/>
      </rPr>
      <t xml:space="preserve">  10-15 năm 
+ Nhà xưởng và vật kiến trúc: 12-18 năm</t>
    </r>
    <r>
      <rPr>
        <sz val="12"/>
        <color indexed="8"/>
        <rFont val="Times New Roman"/>
        <family val="1"/>
      </rPr>
      <t xml:space="preserve">
Tài sản cố định vô hình khấu hao với thời gian như sau:
+ Phần mềm giao dịch: 04-20 năm</t>
    </r>
  </si>
  <si>
    <t>TSCĐ hữu hình khác</t>
  </si>
  <si>
    <t>V.17</t>
  </si>
  <si>
    <t>(Theo phương pháp gián tiếp)</t>
  </si>
  <si>
    <r>
      <rPr>
        <b/>
        <sz val="12"/>
        <color indexed="8"/>
        <rFont val="Times New Roman"/>
        <family val="1"/>
      </rPr>
      <t>5. Nguyên tắc ghi nhận các khoản chi phí phải trả:</t>
    </r>
    <r>
      <rPr>
        <sz val="12"/>
        <color indexed="8"/>
        <rFont val="Times New Roman"/>
        <family val="1"/>
      </rPr>
      <t xml:space="preserve">
Các khoản phải trả người bán, phải trả nội bộ, phải trả khác, khoản vay tại thời điểm báo cáo nếu:
- Có thời hạn thanh toán trên 1 năm hoặc trên một chu kỳ sản xuất kinh doanh được phân loại là nợ dài hạn.
- Tài sản thiếu chờ xử lý được phân loại là nợ ngắn hạn.</t>
    </r>
  </si>
  <si>
    <t>11- Các khoản phải thu</t>
  </si>
  <si>
    <t>V.11</t>
  </si>
  <si>
    <t>04-Đầu tư tài chính ngắn hạn</t>
  </si>
  <si>
    <t>Chi phí trả trước về thuê hoạt động  TSCĐ</t>
  </si>
  <si>
    <t>Chi phí thành lập doanh nghiệp</t>
  </si>
  <si>
    <t>Chi phí nghiên cứu có giá trị lớn</t>
  </si>
  <si>
    <t>Chi phí cho giải đoạn triển khai chưa đủ tiêu chuẩn ghi nhận TSCĐ vô hình</t>
  </si>
  <si>
    <t>07. chi phí trả trước dài hạn</t>
  </si>
  <si>
    <t>14- Các khoản phải trả, phải nộp ngắn hạn khác</t>
  </si>
  <si>
    <t>VI. Thông tin bổ sung cho các khoản mục trình bày trong báo cáo kết quả hoạt động kinh doanh</t>
  </si>
  <si>
    <t>VII. Thông tin bổ sung trong trình bày báo cáo lưu chuyển tiền tệ</t>
  </si>
  <si>
    <t>VIII. Tình  hình biến động vốn chủ sở hữu</t>
  </si>
  <si>
    <t>4. Cổ phiếu quỹ</t>
  </si>
  <si>
    <t>Tổng cộng:</t>
  </si>
  <si>
    <t>Cuối quý II</t>
  </si>
  <si>
    <t>+ Tiền công ty</t>
  </si>
  <si>
    <t>- Đầu tư xây dựng cơ bản hình thành</t>
  </si>
  <si>
    <t>5. Trả trước người bán</t>
  </si>
  <si>
    <t xml:space="preserve">6. Dư phòng phải thu khó đòi </t>
  </si>
  <si>
    <t>1. Chứng khoán đầu tư tư doanh</t>
  </si>
  <si>
    <t xml:space="preserve">                                    Tổng</t>
  </si>
  <si>
    <t>V.14</t>
  </si>
  <si>
    <t>IX</t>
  </si>
  <si>
    <t>VIII</t>
  </si>
  <si>
    <t>3.Đầu tư chứng khoán dài hạn</t>
  </si>
  <si>
    <t>4. Đầu tư dài hạn khác</t>
  </si>
  <si>
    <t>Địa chỉ: Tầng 18, toà nhà ICON4. 243A Đê La Thành-Đống đa- Hà Nội</t>
  </si>
  <si>
    <t>-Bảo hiểm y tế</t>
  </si>
  <si>
    <t xml:space="preserve">3. Phải Thu Nội bộ </t>
  </si>
  <si>
    <t>4. Phải thu khác</t>
  </si>
  <si>
    <t>-Số dư đầu kỳ</t>
  </si>
  <si>
    <t>- Mua trong kỳ</t>
  </si>
  <si>
    <t>-Số dư tại ngày cuối kỳ</t>
  </si>
  <si>
    <t>Số dư đầu kỳ</t>
  </si>
  <si>
    <t>- Khấu hao trong kỳ</t>
  </si>
  <si>
    <t>Số dư tại ngày cuối kỳ</t>
  </si>
  <si>
    <t>- Tại ngày đầu kỳ</t>
  </si>
  <si>
    <t>- Tại ngày cuối kỳ</t>
  </si>
  <si>
    <t>Số tăng (giảm) trong kỳ</t>
  </si>
  <si>
    <t>Cuối  kỳ</t>
  </si>
  <si>
    <t>Cuối kỳ</t>
  </si>
  <si>
    <t>Số cuối kỳ</t>
  </si>
  <si>
    <t>Số phát sinh trong kỳ</t>
  </si>
  <si>
    <t>8. Các khoản phải trả, phải nộp ngắn hạn khác</t>
  </si>
  <si>
    <t>9. Phải trả hoạt động giao dịch chứng khoán</t>
  </si>
  <si>
    <t>10. Phải trả hộ cổ tức, gốc và lãi trái phiếu</t>
  </si>
  <si>
    <t>3- Ngành nghề kinh doanh: Môi giới chứng khoán, tự doanh chứng khoán, tư vấn tài chính và tư vấn đầu tư chứng khoán, lưu ký chứng khoán.</t>
  </si>
  <si>
    <t xml:space="preserve">                                              Người lập</t>
  </si>
  <si>
    <t xml:space="preserve">                                       ( ký và ghi rõ họ tên)</t>
  </si>
  <si>
    <r>
      <rPr>
        <b/>
        <sz val="12"/>
        <color indexed="8"/>
        <rFont val="Times New Roman"/>
        <family val="1"/>
      </rPr>
      <t xml:space="preserve">1- Nguyên tắc ghi nhận các khoản tiền và các khoản tương đương tiền: </t>
    </r>
    <r>
      <rPr>
        <sz val="12"/>
        <color indexed="8"/>
        <rFont val="Times New Roman"/>
        <family val="1"/>
      </rPr>
      <t xml:space="preserve">
Tiền là chỉ tiêu tổng hợp phản ánh toàn bộ số tiền hiện có của doanh nghiệp tại thời điểm báo cáo, gồm tiền mặt tại quỹ của doanh nghiệp, tiền gửi ngân hàng , tiền gửi của người đầu tư về giao dịch 
chứng khoán.</t>
    </r>
  </si>
  <si>
    <t xml:space="preserve">- Nguyên tắc ghi nhận vốn đầu tư của chủ sở hữu, thặng dư vốn cổ phần, vốn khác của chủ sở hữu: </t>
  </si>
  <si>
    <t xml:space="preserve">- Nguyên tắc ghi nhận TSCĐ (hữu hình, vô hình, thuê tài chính):
+ Tài sản cố định được ghi nhận theo giá gốc. Trong quá trình sử dụng, tài sản cố định được ghi nhận theo nguyên giá, hao mòn luỹ kế và giá trị còn lại.
Việc ghi nhận Tài sản cố định hữu hình và Khấu hao tài sản cố định thực hiện theo Chuẩn mực kế toán số 03 - Tài sản cố định hữu hình và TT45/2013/TT-BTC ngày 25/4/2013 của  Bộ Tài chính
 về ban hành Chế độ quản lý, sử dụng và trích khấu hao TCSD.
Nguyên giá tài sản cố định hữu hình mua sắm bao gồm giá mua (trừ các khoản chiết khấu thương mại hoặc giảm giá), các khoản thuế và các chi phí liên quan trực tiếp đến việc đưa tài sản vào trạng thái sẵn sàng sử dụng.
+Tài sản cố định vô hình của Công ty là các phần mềm giao dịch - ứng dụng, quảng cáo cho hoạt động của công ty.
Việc ghi nhận Tài sản cố định vô hình và Khấu hao tài sản cố định thực hiện theo Chuẩn mực kế toán số 04 - Tài sản cố định hữu hình và TT45/2013/TT-BTC ngày 25/4/2013 của  Bộ Tài chính
 về ban hành Chế độ quản lý, sử dụng và trích khấu hao TCSD.
</t>
  </si>
  <si>
    <t>2. Đầu tư ngắn hạn về tiền gửi ngân hàng</t>
  </si>
  <si>
    <t>Tăng</t>
  </si>
  <si>
    <t xml:space="preserve">Giảm </t>
  </si>
  <si>
    <t>Số đầu kỳ</t>
  </si>
  <si>
    <t>số đầu năm</t>
  </si>
  <si>
    <t>3.  Đầu tư ngắn hạn của công ty về CNQNTBCK</t>
  </si>
  <si>
    <t>- Doanh thu hoạt động uỷ thác đấu giá</t>
  </si>
  <si>
    <t>Số đầu năm 2015</t>
  </si>
  <si>
    <t>Năm trước 2014</t>
  </si>
  <si>
    <t>Năm nay 2015</t>
  </si>
  <si>
    <t>TK 1123,1182,1183</t>
  </si>
  <si>
    <t>TK 121</t>
  </si>
  <si>
    <t>TK 1281.13</t>
  </si>
  <si>
    <t>TK 1281.09</t>
  </si>
  <si>
    <t>Quý III Năm 2015</t>
  </si>
  <si>
    <t>Quý III</t>
  </si>
  <si>
    <t>Hà nội, 30 tháng 09 năm 2015</t>
  </si>
  <si>
    <t xml:space="preserve">                                 Nguyễn Thị Thu</t>
  </si>
  <si>
    <t>Quý III năm 2015</t>
  </si>
  <si>
    <t>Nguyễn Thị Thu</t>
  </si>
  <si>
    <t>Tại ngày 30 tháng 09 năm 2015</t>
  </si>
  <si>
    <t>Hà Nội, ngày 30 tháng 09 năm 2015</t>
  </si>
  <si>
    <t xml:space="preserve">                   Nguyễn Thị Thu</t>
  </si>
  <si>
    <t>Quý III- 2015</t>
  </si>
  <si>
    <t>Hà nội, Tại ngày 30/09/2015</t>
  </si>
  <si>
    <t>4- Tổng số nhân viên tại ngày 30/09/2015 là  40 nhân viên</t>
  </si>
  <si>
    <t>Lợi nhuận sau thuế Quý III.2015 Lãi  : 21.701.340đ tăng so với Quý III/2014 số tiền 1.593.891.108 đ</t>
  </si>
  <si>
    <t xml:space="preserve">+ Chi phí hoạt động kinh doanh và Chi phí quản lý doanh nghiệp quý III/2015 là:1.303.973.938 đ giảm so với quý III/2014 số tiền : 1.218.924.735đ  tương ứng giảm tỷ lệ 48% chủ yếu do công ty thực hiện cắt giảm chi phí.
</t>
  </si>
  <si>
    <t>IX. Giải trình lợi nhuận sau thuế tại báo cáo kết quả kinh doanh quý III/2015 lãi trên báo cáo kết quả kinh doanh</t>
  </si>
  <si>
    <t>Từ 01/01/2015 đến 30/09/2015</t>
  </si>
  <si>
    <t>+ Doanh thu của quý III/2015 là: 1.323.395.612đ so với doanh thu của quý III/2014 tăng số tiền: 433.213.127đ   tương ứng tăng tỷ lệ 49% chủ yếu do khoản doanh thu từ lãi tiền gửi ngân hàng Quý 3/2015 tăng so với Quý Quý 3/2014 số tiền : 251.656.395đ, Doanh thu tư vấn quý III/2015 tăng so với doanh thu tư vấn quý III/2014 số tiền: 249.701.122 đ</t>
  </si>
  <si>
    <t xml:space="preserve">Nhìn chung lợi nhuận Quý III/2015 Tăng mạnh so với quý III/2015 là do doanh thu tăng,  chi phí hoạt động kinh doanh và chi phí quản lý doanh nghiệp giảm </t>
  </si>
  <si>
    <t>Vũ Đức Nghĩa</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</si>
</sst>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_(* #,##0_);_(* \(#,##0\);_(* &quot;-&quot;??_);_(@_)"/>
    <numFmt numFmtId="185" formatCode="_(* #,##0_);[Red]_(\ \(#,##0\);_(* &quot;-&quot;??_);_(@_)"/>
    <numFmt numFmtId="186" formatCode="\ \ \ "/>
    <numFmt numFmtId="187" formatCode="#,##0;[Red]\(#,##0\);\-"/>
    <numFmt numFmtId="188" formatCode="\ ###,###,###,###,###"/>
    <numFmt numFmtId="189" formatCode="&quot;For the year ended&quot;\ dd\ mmmm\ yyyy"/>
    <numFmt numFmtId="190" formatCode="mmmm\ \ dd\,\ \ yyyy"/>
    <numFmt numFmtId="191" formatCode="_-* #,##0_-;\-* #,##0_-;_-* &quot;-&quot;??_-;_-@_-"/>
    <numFmt numFmtId="192" formatCode="#,###;[Red]\(#,###\)"/>
    <numFmt numFmtId="193" formatCode="dd\-mm\-yyyy"/>
    <numFmt numFmtId="194" formatCode="#,##0.00;[Red]\(#,##0.00\);\-"/>
    <numFmt numFmtId="195" formatCode="_(* #,##0.0_);_(* \(#,##0.0\);_(* &quot;-&quot;??_);_(@_)"/>
    <numFmt numFmtId="196" formatCode="* #,##0_);* \(#,##0\);&quot;-&quot;??_);@"/>
    <numFmt numFmtId="197" formatCode="_(* #,##0.000_);_(* \(#,##0.000\);_(* &quot;-&quot;??_);_(@_)"/>
    <numFmt numFmtId="198" formatCode="_(* #,##0.0000_);_(* \(#,##0.0000\);_(* &quot;-&quot;??_);_(@_)"/>
    <numFmt numFmtId="199" formatCode="##,###,###,###,###"/>
    <numFmt numFmtId="200" formatCode="##,###,###,###,###.##"/>
    <numFmt numFmtId="201" formatCode="0.0%"/>
    <numFmt numFmtId="202" formatCode="&quot;ü&quot;;&quot;ü&quot;;\ &quot; &quot;"/>
    <numFmt numFmtId="203" formatCode="#"/>
  </numFmts>
  <fonts count="68">
    <font>
      <sz val="10"/>
      <name val="Arial"/>
      <family val="0"/>
    </font>
    <font>
      <u val="single"/>
      <sz val="10"/>
      <color indexed="12"/>
      <name val="Arial"/>
      <family val="2"/>
    </font>
    <font>
      <u val="single"/>
      <sz val="10"/>
      <color indexed="20"/>
      <name val="Arial"/>
      <family val="2"/>
    </font>
    <font>
      <sz val="12"/>
      <name val="Times New Roman"/>
      <family val="1"/>
    </font>
    <font>
      <b/>
      <sz val="14"/>
      <name val="Times New Roman"/>
      <family val="1"/>
    </font>
    <font>
      <b/>
      <sz val="10"/>
      <name val="Times New Roman"/>
      <family val="1"/>
    </font>
    <font>
      <sz val="9"/>
      <name val="Times New Roman"/>
      <family val="1"/>
    </font>
    <font>
      <b/>
      <sz val="11"/>
      <name val="Times New Roman"/>
      <family val="1"/>
    </font>
    <font>
      <i/>
      <sz val="12"/>
      <name val="Times New Roman"/>
      <family val="1"/>
    </font>
    <font>
      <b/>
      <i/>
      <sz val="12"/>
      <name val="Times New Roman"/>
      <family val="1"/>
    </font>
    <font>
      <b/>
      <sz val="15"/>
      <name val="Times New Roman"/>
      <family val="1"/>
    </font>
    <font>
      <i/>
      <sz val="11"/>
      <name val="Times New Roman"/>
      <family val="1"/>
    </font>
    <font>
      <sz val="11"/>
      <name val="Times New Roman"/>
      <family val="1"/>
    </font>
    <font>
      <b/>
      <sz val="12"/>
      <name val="Times New Roman"/>
      <family val="1"/>
    </font>
    <font>
      <sz val="10"/>
      <name val="Times New Roman"/>
      <family val="1"/>
    </font>
    <font>
      <sz val="15"/>
      <name val="Times New Roman"/>
      <family val="1"/>
    </font>
    <font>
      <b/>
      <i/>
      <sz val="11"/>
      <name val="Times New Roman"/>
      <family val="1"/>
    </font>
    <font>
      <sz val="12"/>
      <color indexed="8"/>
      <name val="Times New Roman"/>
      <family val="1"/>
    </font>
    <font>
      <b/>
      <sz val="12"/>
      <color indexed="8"/>
      <name val="Times New Roman"/>
      <family val="1"/>
    </font>
    <font>
      <i/>
      <sz val="12"/>
      <color indexed="8"/>
      <name val="Times New Roman"/>
      <family val="1"/>
    </font>
    <font>
      <b/>
      <sz val="14"/>
      <color indexed="8"/>
      <name val="Times New Roman"/>
      <family val="1"/>
    </font>
    <font>
      <b/>
      <i/>
      <sz val="12"/>
      <color indexed="8"/>
      <name val="Times New Roman"/>
      <family val="1"/>
    </font>
    <font>
      <sz val="13"/>
      <name val="Times New Roman"/>
      <family val="1"/>
    </font>
    <font>
      <sz val="11"/>
      <color indexed="8"/>
      <name val="Times New Roman"/>
      <family val="1"/>
    </font>
    <font>
      <b/>
      <sz val="11"/>
      <color indexed="8"/>
      <name val="Times New Roman"/>
      <family val="1"/>
    </font>
    <font>
      <sz val="14"/>
      <name val="Times New Roman"/>
      <family val="1"/>
    </font>
    <font>
      <sz val="14"/>
      <color indexed="8"/>
      <name val="Times New Roman"/>
      <family val="1"/>
    </font>
    <font>
      <sz val="9"/>
      <name val="Tahoma"/>
      <family val="2"/>
    </font>
    <font>
      <b/>
      <sz val="9"/>
      <name val="Tahoma"/>
      <family val="2"/>
    </font>
    <font>
      <sz val="8.25"/>
      <name val="Microsoft Sans Serif"/>
      <family val="2"/>
    </font>
    <font>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color indexed="63"/>
      </left>
      <right style="thin"/>
      <top>
        <color indexed="63"/>
      </top>
      <bottom style="hair"/>
    </border>
    <border>
      <left style="thin"/>
      <right style="thin"/>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4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96" fontId="14" fillId="0" borderId="0" applyFill="0" applyBorder="0" applyProtection="0">
      <alignment/>
    </xf>
    <xf numFmtId="0" fontId="54" fillId="0" borderId="0" applyNumberFormat="0" applyFill="0" applyBorder="0" applyAlignment="0" applyProtection="0"/>
    <xf numFmtId="0" fontId="2"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49" fillId="0" borderId="0">
      <alignment/>
      <protection/>
    </xf>
    <xf numFmtId="0" fontId="29" fillId="0" borderId="0">
      <alignment vertical="top"/>
      <protection/>
    </xf>
    <xf numFmtId="0" fontId="29" fillId="0" borderId="0">
      <alignment vertical="top"/>
      <protection/>
    </xf>
    <xf numFmtId="0" fontId="29" fillId="0" borderId="0">
      <alignment vertical="top"/>
      <protection/>
    </xf>
    <xf numFmtId="0" fontId="29" fillId="0" borderId="0">
      <alignment vertical="top"/>
      <protection/>
    </xf>
    <xf numFmtId="0" fontId="29" fillId="0" borderId="0">
      <alignment vertical="top"/>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07">
    <xf numFmtId="0" fontId="0" fillId="0" borderId="0" xfId="0" applyAlignment="1">
      <alignment/>
    </xf>
    <xf numFmtId="0" fontId="5" fillId="0" borderId="0" xfId="0" applyFont="1" applyFill="1" applyAlignment="1" applyProtection="1">
      <alignment horizontal="right" vertical="center" shrinkToFit="1"/>
      <protection locked="0"/>
    </xf>
    <xf numFmtId="0" fontId="8" fillId="0" borderId="0" xfId="0" applyFont="1" applyFill="1" applyAlignment="1" applyProtection="1">
      <alignment horizontal="center" vertical="center" shrinkToFit="1"/>
      <protection/>
    </xf>
    <xf numFmtId="184" fontId="8" fillId="0" borderId="0" xfId="42" applyNumberFormat="1" applyFont="1" applyFill="1" applyAlignment="1" applyProtection="1">
      <alignment horizontal="right" vertical="center" shrinkToFit="1"/>
      <protection locked="0"/>
    </xf>
    <xf numFmtId="184" fontId="12" fillId="0" borderId="0" xfId="42" applyNumberFormat="1" applyFont="1" applyFill="1" applyBorder="1" applyAlignment="1" applyProtection="1">
      <alignment vertical="center" shrinkToFit="1"/>
      <protection/>
    </xf>
    <xf numFmtId="0" fontId="3" fillId="0" borderId="0" xfId="0" applyFont="1" applyFill="1" applyAlignment="1" applyProtection="1">
      <alignment vertical="center" shrinkToFit="1"/>
      <protection locked="0"/>
    </xf>
    <xf numFmtId="184" fontId="13" fillId="0" borderId="10" xfId="42" applyNumberFormat="1" applyFont="1" applyFill="1" applyBorder="1" applyAlignment="1">
      <alignment horizontal="center" vertical="center" wrapText="1"/>
    </xf>
    <xf numFmtId="184" fontId="18" fillId="0" borderId="0" xfId="46" applyNumberFormat="1" applyFont="1" applyFill="1" applyBorder="1" applyAlignment="1" applyProtection="1">
      <alignment horizontal="right" vertical="center" wrapText="1" shrinkToFit="1"/>
      <protection locked="0"/>
    </xf>
    <xf numFmtId="0" fontId="17" fillId="0" borderId="0" xfId="65" applyNumberFormat="1" applyFont="1" applyFill="1" applyBorder="1" applyAlignment="1" applyProtection="1">
      <alignment/>
      <protection locked="0"/>
    </xf>
    <xf numFmtId="0" fontId="17" fillId="0" borderId="0" xfId="65" applyNumberFormat="1" applyFont="1" applyFill="1" applyBorder="1" applyAlignment="1" applyProtection="1">
      <alignment horizontal="left"/>
      <protection locked="0"/>
    </xf>
    <xf numFmtId="0" fontId="18" fillId="0" borderId="0" xfId="65" applyFont="1" applyFill="1" applyAlignment="1" applyProtection="1">
      <alignment vertical="center" wrapText="1" shrinkToFit="1"/>
      <protection locked="0"/>
    </xf>
    <xf numFmtId="0" fontId="19" fillId="0" borderId="0" xfId="65" applyFont="1" applyFill="1" applyAlignment="1" applyProtection="1">
      <alignment vertical="center" wrapText="1" shrinkToFit="1"/>
      <protection locked="0"/>
    </xf>
    <xf numFmtId="0" fontId="17" fillId="0" borderId="0" xfId="65" applyNumberFormat="1" applyFont="1" applyFill="1" applyBorder="1" applyAlignment="1" applyProtection="1">
      <alignment horizontal="center"/>
      <protection locked="0"/>
    </xf>
    <xf numFmtId="0" fontId="17" fillId="0" borderId="0" xfId="65" applyFont="1" applyFill="1" applyAlignment="1" applyProtection="1">
      <alignment vertical="center" wrapText="1" shrinkToFit="1"/>
      <protection locked="0"/>
    </xf>
    <xf numFmtId="0" fontId="17" fillId="0" borderId="11" xfId="65" applyFont="1" applyFill="1" applyBorder="1" applyAlignment="1" applyProtection="1">
      <alignment vertical="center" wrapText="1" shrinkToFit="1"/>
      <protection locked="0"/>
    </xf>
    <xf numFmtId="0" fontId="17" fillId="0" borderId="12" xfId="65" applyFont="1" applyFill="1" applyBorder="1" applyAlignment="1" applyProtection="1">
      <alignment vertical="center" wrapText="1" shrinkToFit="1"/>
      <protection locked="0"/>
    </xf>
    <xf numFmtId="0" fontId="17" fillId="0" borderId="13" xfId="65" applyFont="1" applyFill="1" applyBorder="1" applyAlignment="1" applyProtection="1">
      <alignment vertical="center" wrapText="1" shrinkToFit="1"/>
      <protection locked="0"/>
    </xf>
    <xf numFmtId="0" fontId="18" fillId="0" borderId="0" xfId="65" applyNumberFormat="1" applyFont="1" applyFill="1" applyBorder="1" applyAlignment="1" applyProtection="1">
      <alignment horizontal="left"/>
      <protection locked="0"/>
    </xf>
    <xf numFmtId="0" fontId="18" fillId="0" borderId="0" xfId="65" applyFont="1" applyFill="1" applyBorder="1" applyAlignment="1" applyProtection="1">
      <alignment vertical="center" wrapText="1" shrinkToFit="1"/>
      <protection locked="0"/>
    </xf>
    <xf numFmtId="0" fontId="18" fillId="0" borderId="0" xfId="65" applyFont="1" applyFill="1" applyBorder="1" applyAlignment="1" applyProtection="1" quotePrefix="1">
      <alignment horizontal="left" vertical="center" wrapText="1" shrinkToFit="1"/>
      <protection locked="0"/>
    </xf>
    <xf numFmtId="0" fontId="18" fillId="0" borderId="0" xfId="65" applyFont="1" applyFill="1" applyBorder="1" applyAlignment="1" applyProtection="1">
      <alignment horizontal="left" vertical="center" wrapText="1" shrinkToFit="1"/>
      <protection locked="0"/>
    </xf>
    <xf numFmtId="184" fontId="18" fillId="0" borderId="0" xfId="65" applyNumberFormat="1" applyFont="1" applyFill="1" applyBorder="1" applyAlignment="1" applyProtection="1">
      <alignment horizontal="center" vertical="center" wrapText="1" shrinkToFit="1"/>
      <protection locked="0"/>
    </xf>
    <xf numFmtId="0" fontId="18" fillId="0" borderId="0" xfId="65" applyFont="1" applyFill="1" applyBorder="1" applyAlignment="1" applyProtection="1">
      <alignment horizontal="center" vertical="center" wrapText="1" shrinkToFit="1"/>
      <protection locked="0"/>
    </xf>
    <xf numFmtId="184" fontId="18" fillId="0" borderId="0" xfId="65" applyNumberFormat="1" applyFont="1" applyFill="1" applyBorder="1" applyAlignment="1" applyProtection="1">
      <alignment horizontal="right" vertical="center" wrapText="1" shrinkToFit="1"/>
      <protection locked="0"/>
    </xf>
    <xf numFmtId="0" fontId="18" fillId="0" borderId="0" xfId="65" applyFont="1" applyFill="1" applyBorder="1" applyAlignment="1" applyProtection="1">
      <alignment horizontal="right" vertical="center" wrapText="1" shrinkToFit="1"/>
      <protection locked="0"/>
    </xf>
    <xf numFmtId="0" fontId="18" fillId="0" borderId="10" xfId="65" applyNumberFormat="1" applyFont="1" applyFill="1" applyBorder="1" applyAlignment="1" applyProtection="1">
      <alignment horizontal="center" vertical="center"/>
      <protection locked="0"/>
    </xf>
    <xf numFmtId="0" fontId="18" fillId="0" borderId="0" xfId="65" applyNumberFormat="1" applyFont="1" applyFill="1" applyBorder="1" applyAlignment="1" applyProtection="1">
      <alignment horizontal="center" vertical="center"/>
      <protection locked="0"/>
    </xf>
    <xf numFmtId="0" fontId="18" fillId="0" borderId="10" xfId="65" applyNumberFormat="1" applyFont="1" applyFill="1" applyBorder="1" applyAlignment="1" applyProtection="1">
      <alignment horizontal="right"/>
      <protection locked="0"/>
    </xf>
    <xf numFmtId="184" fontId="17" fillId="0" borderId="0" xfId="65" applyNumberFormat="1" applyFont="1" applyFill="1" applyBorder="1" applyAlignment="1" applyProtection="1">
      <alignment/>
      <protection locked="0"/>
    </xf>
    <xf numFmtId="184" fontId="17" fillId="0" borderId="0" xfId="65" applyNumberFormat="1" applyFont="1" applyFill="1" applyBorder="1" applyAlignment="1" applyProtection="1">
      <alignment horizontal="left"/>
      <protection locked="0"/>
    </xf>
    <xf numFmtId="0" fontId="19" fillId="0" borderId="0" xfId="65" applyFont="1" applyFill="1" applyAlignment="1" applyProtection="1">
      <alignment horizontal="center" vertical="center"/>
      <protection locked="0"/>
    </xf>
    <xf numFmtId="0" fontId="19" fillId="0" borderId="0" xfId="65" applyNumberFormat="1" applyFont="1" applyFill="1" applyBorder="1" applyAlignment="1" applyProtection="1">
      <alignment horizontal="center"/>
      <protection locked="0"/>
    </xf>
    <xf numFmtId="0" fontId="19" fillId="0" borderId="0" xfId="65" applyFont="1" applyFill="1" applyAlignment="1" applyProtection="1">
      <alignment horizontal="center" vertical="center" wrapText="1" shrinkToFit="1"/>
      <protection locked="0"/>
    </xf>
    <xf numFmtId="3" fontId="18" fillId="0" borderId="0" xfId="65" applyNumberFormat="1" applyFont="1" applyFill="1" applyBorder="1" applyAlignment="1" applyProtection="1">
      <alignment horizontal="right"/>
      <protection locked="0"/>
    </xf>
    <xf numFmtId="0" fontId="18" fillId="0" borderId="0" xfId="65" applyNumberFormat="1" applyFont="1" applyFill="1" applyBorder="1" applyAlignment="1" applyProtection="1">
      <alignment horizontal="right"/>
      <protection locked="0"/>
    </xf>
    <xf numFmtId="184" fontId="18" fillId="0" borderId="0" xfId="42" applyNumberFormat="1" applyFont="1" applyFill="1" applyBorder="1" applyAlignment="1" applyProtection="1">
      <alignment horizontal="right"/>
      <protection locked="0"/>
    </xf>
    <xf numFmtId="0" fontId="18" fillId="0" borderId="0" xfId="65" applyNumberFormat="1" applyFont="1" applyFill="1" applyBorder="1" applyAlignment="1" applyProtection="1">
      <alignment horizontal="center"/>
      <protection locked="0"/>
    </xf>
    <xf numFmtId="0" fontId="17" fillId="0" borderId="0" xfId="65" applyNumberFormat="1" applyFont="1" applyFill="1" applyBorder="1" applyAlignment="1" applyProtection="1">
      <alignment horizontal="right"/>
      <protection locked="0"/>
    </xf>
    <xf numFmtId="184" fontId="17" fillId="0" borderId="0" xfId="42" applyNumberFormat="1" applyFont="1" applyFill="1" applyBorder="1" applyAlignment="1" applyProtection="1">
      <alignment horizontal="right"/>
      <protection locked="0"/>
    </xf>
    <xf numFmtId="0" fontId="18" fillId="0" borderId="0" xfId="65" applyNumberFormat="1" applyFont="1" applyFill="1" applyBorder="1" applyAlignment="1" applyProtection="1">
      <alignment horizontal="left" vertical="top" wrapText="1"/>
      <protection locked="0"/>
    </xf>
    <xf numFmtId="0" fontId="18" fillId="0" borderId="0" xfId="65" applyNumberFormat="1" applyFont="1" applyFill="1" applyBorder="1" applyAlignment="1" applyProtection="1" quotePrefix="1">
      <alignment horizontal="left" vertical="top" wrapText="1"/>
      <protection locked="0"/>
    </xf>
    <xf numFmtId="185" fontId="18" fillId="0" borderId="0" xfId="65" applyNumberFormat="1" applyFont="1" applyFill="1" applyBorder="1" applyAlignment="1" applyProtection="1">
      <alignment/>
      <protection locked="0"/>
    </xf>
    <xf numFmtId="0" fontId="18" fillId="0" borderId="0" xfId="65" applyNumberFormat="1" applyFont="1" applyFill="1" applyBorder="1" applyAlignment="1" applyProtection="1">
      <alignment/>
      <protection locked="0"/>
    </xf>
    <xf numFmtId="184" fontId="18" fillId="0" borderId="0" xfId="65" applyNumberFormat="1" applyFont="1" applyFill="1" applyBorder="1" applyAlignment="1" applyProtection="1">
      <alignment horizontal="center"/>
      <protection locked="0"/>
    </xf>
    <xf numFmtId="185" fontId="24" fillId="0" borderId="10" xfId="65" applyNumberFormat="1" applyFont="1" applyFill="1" applyBorder="1" applyAlignment="1" applyProtection="1">
      <alignment/>
      <protection locked="0"/>
    </xf>
    <xf numFmtId="0" fontId="24" fillId="0" borderId="10" xfId="65" applyNumberFormat="1" applyFont="1" applyFill="1" applyBorder="1" applyAlignment="1" applyProtection="1">
      <alignment/>
      <protection locked="0"/>
    </xf>
    <xf numFmtId="184" fontId="24" fillId="0" borderId="10" xfId="65" applyNumberFormat="1" applyFont="1" applyFill="1" applyBorder="1" applyAlignment="1" applyProtection="1">
      <alignment/>
      <protection locked="0"/>
    </xf>
    <xf numFmtId="185" fontId="18" fillId="0" borderId="0" xfId="65" applyNumberFormat="1" applyFont="1" applyFill="1" applyBorder="1" applyAlignment="1" applyProtection="1">
      <alignment horizontal="center"/>
      <protection locked="0"/>
    </xf>
    <xf numFmtId="0" fontId="26" fillId="0" borderId="0" xfId="65" applyNumberFormat="1" applyFont="1" applyFill="1" applyBorder="1" applyAlignment="1" applyProtection="1">
      <alignment/>
      <protection locked="0"/>
    </xf>
    <xf numFmtId="0" fontId="17" fillId="0" borderId="0" xfId="65" applyNumberFormat="1" applyFont="1" applyFill="1" applyBorder="1" applyAlignment="1" applyProtection="1" quotePrefix="1">
      <alignment horizontal="left" wrapText="1"/>
      <protection locked="0"/>
    </xf>
    <xf numFmtId="0" fontId="13" fillId="0" borderId="14" xfId="0" applyFont="1" applyFill="1" applyBorder="1" applyAlignment="1">
      <alignment horizontal="center" vertical="center"/>
    </xf>
    <xf numFmtId="0" fontId="3" fillId="0" borderId="14" xfId="0" applyFont="1" applyFill="1" applyBorder="1" applyAlignment="1">
      <alignment horizontal="center" vertical="center"/>
    </xf>
    <xf numFmtId="184" fontId="18" fillId="0" borderId="10" xfId="46" applyNumberFormat="1" applyFont="1" applyFill="1" applyBorder="1" applyAlignment="1" applyProtection="1">
      <alignment horizontal="right" vertical="center" wrapText="1" shrinkToFit="1"/>
      <protection locked="0"/>
    </xf>
    <xf numFmtId="0" fontId="17" fillId="0" borderId="15" xfId="65" applyNumberFormat="1" applyFont="1" applyFill="1" applyBorder="1" applyAlignment="1" applyProtection="1">
      <alignment/>
      <protection locked="0"/>
    </xf>
    <xf numFmtId="0" fontId="17" fillId="0" borderId="16" xfId="65" applyNumberFormat="1" applyFont="1" applyFill="1" applyBorder="1" applyAlignment="1" applyProtection="1">
      <alignment/>
      <protection locked="0"/>
    </xf>
    <xf numFmtId="0" fontId="17" fillId="0" borderId="17" xfId="65" applyNumberFormat="1" applyFont="1" applyFill="1" applyBorder="1" applyAlignment="1" applyProtection="1">
      <alignment/>
      <protection locked="0"/>
    </xf>
    <xf numFmtId="184" fontId="19" fillId="0" borderId="0" xfId="65" applyNumberFormat="1" applyFont="1" applyFill="1" applyAlignment="1" applyProtection="1">
      <alignment vertical="center" wrapText="1" shrinkToFit="1"/>
      <protection locked="0"/>
    </xf>
    <xf numFmtId="184" fontId="18" fillId="0" borderId="0" xfId="42" applyNumberFormat="1" applyFont="1" applyFill="1" applyBorder="1" applyAlignment="1" applyProtection="1">
      <alignment horizontal="center"/>
      <protection locked="0"/>
    </xf>
    <xf numFmtId="0" fontId="18" fillId="0" borderId="16" xfId="65" applyNumberFormat="1" applyFont="1" applyFill="1" applyBorder="1" applyAlignment="1" applyProtection="1">
      <alignment/>
      <protection locked="0"/>
    </xf>
    <xf numFmtId="0" fontId="18" fillId="0" borderId="17" xfId="65" applyNumberFormat="1" applyFont="1" applyFill="1" applyBorder="1" applyAlignment="1" applyProtection="1">
      <alignment/>
      <protection locked="0"/>
    </xf>
    <xf numFmtId="3" fontId="18" fillId="0" borderId="15" xfId="65" applyNumberFormat="1" applyFont="1" applyFill="1" applyBorder="1" applyAlignment="1" applyProtection="1">
      <alignment/>
      <protection locked="0"/>
    </xf>
    <xf numFmtId="3" fontId="18" fillId="0" borderId="17" xfId="65" applyNumberFormat="1" applyFont="1" applyFill="1" applyBorder="1" applyAlignment="1" applyProtection="1">
      <alignment/>
      <protection locked="0"/>
    </xf>
    <xf numFmtId="0" fontId="7" fillId="0" borderId="18" xfId="42" applyNumberFormat="1" applyFont="1" applyFill="1" applyBorder="1" applyAlignment="1" applyProtection="1">
      <alignment horizontal="center" vertical="center" shrinkToFit="1"/>
      <protection locked="0"/>
    </xf>
    <xf numFmtId="185" fontId="12" fillId="0" borderId="18" xfId="42" applyNumberFormat="1" applyFont="1" applyFill="1" applyBorder="1" applyAlignment="1" applyProtection="1">
      <alignment vertical="center" shrinkToFit="1"/>
      <protection locked="0"/>
    </xf>
    <xf numFmtId="0" fontId="12" fillId="0" borderId="14" xfId="0" applyFont="1" applyFill="1" applyBorder="1" applyAlignment="1" applyProtection="1">
      <alignment horizontal="center" vertical="center"/>
      <protection locked="0"/>
    </xf>
    <xf numFmtId="185" fontId="7" fillId="0" borderId="18" xfId="42" applyNumberFormat="1" applyFont="1" applyFill="1" applyBorder="1" applyAlignment="1" applyProtection="1">
      <alignment vertical="center" shrinkToFit="1"/>
      <protection locked="0"/>
    </xf>
    <xf numFmtId="0" fontId="7" fillId="0" borderId="14" xfId="0" applyFont="1" applyFill="1" applyBorder="1" applyAlignment="1" applyProtection="1">
      <alignment horizontal="center" vertical="center"/>
      <protection locked="0"/>
    </xf>
    <xf numFmtId="0" fontId="12" fillId="0" borderId="19" xfId="65" applyFont="1" applyFill="1" applyBorder="1" applyAlignment="1">
      <alignment horizontal="center" vertical="center"/>
      <protection/>
    </xf>
    <xf numFmtId="0" fontId="12" fillId="0" borderId="14" xfId="65" applyFont="1" applyFill="1" applyBorder="1" applyAlignment="1">
      <alignment horizontal="center" vertical="center" wrapText="1"/>
      <protection/>
    </xf>
    <xf numFmtId="0" fontId="12" fillId="0" borderId="14" xfId="65" applyFont="1" applyFill="1" applyBorder="1" applyAlignment="1">
      <alignment horizontal="center" vertical="center"/>
      <protection/>
    </xf>
    <xf numFmtId="0" fontId="7" fillId="0" borderId="19" xfId="65" applyFont="1" applyFill="1" applyBorder="1">
      <alignment/>
      <protection/>
    </xf>
    <xf numFmtId="0" fontId="12" fillId="0" borderId="14" xfId="65" applyFont="1" applyFill="1" applyBorder="1">
      <alignment/>
      <protection/>
    </xf>
    <xf numFmtId="0" fontId="11" fillId="0" borderId="19" xfId="65" applyFont="1" applyFill="1" applyBorder="1">
      <alignment/>
      <protection/>
    </xf>
    <xf numFmtId="0" fontId="12" fillId="0" borderId="14" xfId="65" applyFont="1" applyFill="1" applyBorder="1" applyAlignment="1" quotePrefix="1">
      <alignment horizontal="center" vertical="center" wrapText="1"/>
      <protection/>
    </xf>
    <xf numFmtId="0" fontId="12" fillId="0" borderId="14" xfId="65" applyFont="1" applyFill="1" applyBorder="1" quotePrefix="1">
      <alignment/>
      <protection/>
    </xf>
    <xf numFmtId="0" fontId="12" fillId="0" borderId="19" xfId="65" applyFont="1" applyFill="1" applyBorder="1" quotePrefix="1">
      <alignment/>
      <protection/>
    </xf>
    <xf numFmtId="0" fontId="12" fillId="0" borderId="19" xfId="65" applyFont="1" applyFill="1" applyBorder="1" applyAlignment="1" quotePrefix="1">
      <alignment wrapText="1"/>
      <protection/>
    </xf>
    <xf numFmtId="0" fontId="16" fillId="0" borderId="19" xfId="65" applyFont="1" applyFill="1" applyBorder="1">
      <alignment/>
      <protection/>
    </xf>
    <xf numFmtId="0" fontId="12" fillId="0" borderId="19" xfId="65" applyFont="1" applyFill="1" applyBorder="1">
      <alignment/>
      <protection/>
    </xf>
    <xf numFmtId="0" fontId="12" fillId="0" borderId="19" xfId="65" applyFont="1" applyFill="1" applyBorder="1" applyAlignment="1">
      <alignment wrapText="1"/>
      <protection/>
    </xf>
    <xf numFmtId="0" fontId="7" fillId="0" borderId="20" xfId="65" applyFont="1" applyFill="1" applyBorder="1">
      <alignment/>
      <protection/>
    </xf>
    <xf numFmtId="0" fontId="7" fillId="0" borderId="21" xfId="65" applyFont="1" applyFill="1" applyBorder="1" applyAlignment="1">
      <alignment horizontal="center" vertical="center" wrapText="1"/>
      <protection/>
    </xf>
    <xf numFmtId="0" fontId="7" fillId="0" borderId="21" xfId="65" applyFont="1" applyFill="1" applyBorder="1">
      <alignment/>
      <protection/>
    </xf>
    <xf numFmtId="0" fontId="22" fillId="0" borderId="0" xfId="73" applyFont="1" applyFill="1" applyAlignment="1">
      <alignment horizontal="center" vertical="center"/>
      <protection/>
    </xf>
    <xf numFmtId="185" fontId="3" fillId="0" borderId="14" xfId="0" applyNumberFormat="1" applyFont="1" applyFill="1" applyBorder="1" applyAlignment="1">
      <alignment vertical="center" shrinkToFit="1"/>
    </xf>
    <xf numFmtId="184" fontId="17" fillId="0" borderId="10" xfId="46" applyNumberFormat="1" applyFont="1" applyFill="1" applyBorder="1" applyAlignment="1" applyProtection="1">
      <alignment horizontal="right" vertical="center" wrapText="1" shrinkToFit="1"/>
      <protection locked="0"/>
    </xf>
    <xf numFmtId="184" fontId="3" fillId="0" borderId="10" xfId="46" applyNumberFormat="1" applyFont="1" applyFill="1" applyBorder="1" applyAlignment="1" applyProtection="1">
      <alignment horizontal="right" vertical="center" wrapText="1" shrinkToFit="1"/>
      <protection locked="0"/>
    </xf>
    <xf numFmtId="0" fontId="17" fillId="0" borderId="10" xfId="65" applyNumberFormat="1" applyFont="1" applyFill="1" applyBorder="1" applyAlignment="1" applyProtection="1">
      <alignment horizontal="right"/>
      <protection locked="0"/>
    </xf>
    <xf numFmtId="185" fontId="12" fillId="0" borderId="22" xfId="42" applyNumberFormat="1" applyFont="1" applyFill="1" applyBorder="1" applyAlignment="1" applyProtection="1">
      <alignment vertical="center" shrinkToFit="1"/>
      <protection locked="0"/>
    </xf>
    <xf numFmtId="184" fontId="23" fillId="0" borderId="10" xfId="42" applyNumberFormat="1" applyFont="1" applyFill="1" applyBorder="1" applyAlignment="1" applyProtection="1">
      <alignment/>
      <protection locked="0"/>
    </xf>
    <xf numFmtId="184" fontId="23" fillId="0" borderId="10" xfId="42" applyNumberFormat="1" applyFont="1" applyFill="1" applyBorder="1" applyAlignment="1" applyProtection="1">
      <alignment horizontal="center"/>
      <protection locked="0"/>
    </xf>
    <xf numFmtId="0" fontId="23" fillId="0" borderId="10" xfId="65" applyNumberFormat="1" applyFont="1" applyFill="1" applyBorder="1" applyAlignment="1" applyProtection="1">
      <alignment/>
      <protection locked="0"/>
    </xf>
    <xf numFmtId="184" fontId="23" fillId="0" borderId="10" xfId="65" applyNumberFormat="1" applyFont="1" applyFill="1" applyBorder="1" applyAlignment="1" applyProtection="1">
      <alignment/>
      <protection locked="0"/>
    </xf>
    <xf numFmtId="185" fontId="12" fillId="0" borderId="10" xfId="42" applyNumberFormat="1" applyFont="1" applyFill="1" applyBorder="1" applyAlignment="1" applyProtection="1">
      <alignment vertical="center" shrinkToFit="1"/>
      <protection locked="0"/>
    </xf>
    <xf numFmtId="185" fontId="12" fillId="0" borderId="0" xfId="42" applyNumberFormat="1" applyFont="1" applyFill="1" applyBorder="1" applyAlignment="1" applyProtection="1">
      <alignment vertical="center" shrinkToFit="1"/>
      <protection locked="0"/>
    </xf>
    <xf numFmtId="184" fontId="17" fillId="0" borderId="10" xfId="42" applyNumberFormat="1" applyFont="1" applyFill="1" applyBorder="1" applyAlignment="1" applyProtection="1">
      <alignment horizontal="right"/>
      <protection locked="0"/>
    </xf>
    <xf numFmtId="185" fontId="7" fillId="0" borderId="0" xfId="42" applyNumberFormat="1" applyFont="1" applyFill="1" applyBorder="1" applyAlignment="1" applyProtection="1">
      <alignment vertical="center" shrinkToFit="1"/>
      <protection locked="0"/>
    </xf>
    <xf numFmtId="185" fontId="13" fillId="0" borderId="0" xfId="0" applyNumberFormat="1" applyFont="1" applyFill="1" applyBorder="1" applyAlignment="1">
      <alignment vertical="center" shrinkToFit="1"/>
    </xf>
    <xf numFmtId="185" fontId="12" fillId="0" borderId="14" xfId="65" applyNumberFormat="1" applyFont="1" applyFill="1" applyBorder="1" applyAlignment="1">
      <alignment vertical="center" shrinkToFit="1"/>
      <protection/>
    </xf>
    <xf numFmtId="184" fontId="23" fillId="0" borderId="10" xfId="42" applyNumberFormat="1" applyFont="1" applyFill="1" applyBorder="1" applyAlignment="1" applyProtection="1">
      <alignment vertical="center"/>
      <protection locked="0"/>
    </xf>
    <xf numFmtId="184" fontId="23" fillId="0" borderId="10" xfId="42" applyNumberFormat="1" applyFont="1" applyFill="1" applyBorder="1" applyAlignment="1" applyProtection="1">
      <alignment horizontal="center" vertical="center"/>
      <protection locked="0"/>
    </xf>
    <xf numFmtId="0" fontId="23" fillId="0" borderId="10" xfId="65" applyNumberFormat="1" applyFont="1" applyFill="1" applyBorder="1" applyAlignment="1" applyProtection="1">
      <alignment vertical="center"/>
      <protection locked="0"/>
    </xf>
    <xf numFmtId="184" fontId="30" fillId="0" borderId="0" xfId="42" applyNumberFormat="1" applyFont="1" applyFill="1" applyBorder="1" applyAlignment="1" applyProtection="1">
      <alignment horizontal="left"/>
      <protection locked="0"/>
    </xf>
    <xf numFmtId="184" fontId="18" fillId="0" borderId="10" xfId="65" applyNumberFormat="1" applyFont="1" applyFill="1" applyBorder="1" applyAlignment="1" applyProtection="1">
      <alignment horizontal="right" vertical="center" wrapText="1" shrinkToFit="1"/>
      <protection locked="0"/>
    </xf>
    <xf numFmtId="184" fontId="66" fillId="0" borderId="0" xfId="46" applyNumberFormat="1" applyFont="1" applyFill="1" applyBorder="1" applyAlignment="1" applyProtection="1">
      <alignment horizontal="right" vertical="center" wrapText="1" shrinkToFit="1"/>
      <protection locked="0"/>
    </xf>
    <xf numFmtId="185" fontId="12" fillId="0" borderId="18" xfId="65" applyNumberFormat="1" applyFont="1" applyFill="1" applyBorder="1" applyAlignment="1">
      <alignment vertical="center" shrinkToFit="1"/>
      <protection/>
    </xf>
    <xf numFmtId="184" fontId="12" fillId="0" borderId="18" xfId="65" applyNumberFormat="1" applyFont="1" applyFill="1" applyBorder="1" applyAlignment="1" applyProtection="1">
      <alignment vertical="top"/>
      <protection locked="0"/>
    </xf>
    <xf numFmtId="184" fontId="12" fillId="0" borderId="18" xfId="42" applyNumberFormat="1" applyFont="1" applyFill="1" applyBorder="1" applyAlignment="1" applyProtection="1">
      <alignment vertical="top"/>
      <protection locked="0"/>
    </xf>
    <xf numFmtId="0" fontId="12" fillId="0" borderId="18" xfId="65" applyFont="1" applyFill="1" applyBorder="1" applyAlignment="1" applyProtection="1">
      <alignment vertical="top"/>
      <protection locked="0"/>
    </xf>
    <xf numFmtId="184" fontId="12" fillId="0" borderId="18" xfId="42" applyNumberFormat="1" applyFont="1" applyFill="1" applyBorder="1" applyAlignment="1">
      <alignment vertical="center" shrinkToFit="1"/>
    </xf>
    <xf numFmtId="0" fontId="3" fillId="0" borderId="0" xfId="0" applyFont="1" applyFill="1" applyAlignment="1">
      <alignment horizontal="center" vertical="center"/>
    </xf>
    <xf numFmtId="0" fontId="12" fillId="0" borderId="0" xfId="0" applyFont="1" applyFill="1" applyAlignment="1">
      <alignment/>
    </xf>
    <xf numFmtId="189" fontId="15" fillId="0" borderId="0" xfId="0" applyNumberFormat="1" applyFont="1" applyFill="1" applyAlignment="1">
      <alignment horizontal="left" vertical="center"/>
    </xf>
    <xf numFmtId="0" fontId="3" fillId="0" borderId="0" xfId="0" applyFont="1" applyFill="1" applyAlignment="1">
      <alignment vertical="center"/>
    </xf>
    <xf numFmtId="184" fontId="3" fillId="0" borderId="0" xfId="0" applyNumberFormat="1" applyFont="1" applyFill="1" applyAlignment="1">
      <alignment vertical="center"/>
    </xf>
    <xf numFmtId="0" fontId="13"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0" xfId="0" applyFont="1" applyFill="1" applyAlignment="1">
      <alignment vertical="center"/>
    </xf>
    <xf numFmtId="49" fontId="7" fillId="0" borderId="19" xfId="0" applyNumberFormat="1" applyFont="1" applyFill="1" applyBorder="1" applyAlignment="1">
      <alignment horizontal="center" vertical="center" wrapText="1" shrinkToFit="1"/>
    </xf>
    <xf numFmtId="49" fontId="7" fillId="0" borderId="14"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0" fontId="7" fillId="0" borderId="0" xfId="0" applyFont="1" applyFill="1" applyAlignment="1">
      <alignment vertical="center"/>
    </xf>
    <xf numFmtId="0" fontId="13" fillId="0" borderId="19" xfId="0" applyFont="1" applyFill="1" applyBorder="1" applyAlignment="1">
      <alignment vertical="center" wrapText="1"/>
    </xf>
    <xf numFmtId="0" fontId="13" fillId="0" borderId="14" xfId="0" applyFont="1" applyFill="1" applyBorder="1" applyAlignment="1" quotePrefix="1">
      <alignment horizontal="center" vertical="center"/>
    </xf>
    <xf numFmtId="185" fontId="13" fillId="0" borderId="14" xfId="0" applyNumberFormat="1" applyFont="1" applyFill="1" applyBorder="1" applyAlignment="1">
      <alignment vertical="center" shrinkToFit="1"/>
    </xf>
    <xf numFmtId="185" fontId="13" fillId="0" borderId="18" xfId="0" applyNumberFormat="1" applyFont="1" applyFill="1" applyBorder="1" applyAlignment="1">
      <alignment vertical="center" shrinkToFit="1"/>
    </xf>
    <xf numFmtId="0" fontId="3" fillId="0" borderId="19" xfId="0" applyFont="1" applyFill="1" applyBorder="1" applyAlignment="1">
      <alignment vertical="center" wrapText="1"/>
    </xf>
    <xf numFmtId="0" fontId="3" fillId="0" borderId="23" xfId="0" applyFont="1" applyFill="1" applyBorder="1" applyAlignment="1">
      <alignment vertical="center" wrapText="1"/>
    </xf>
    <xf numFmtId="0" fontId="13" fillId="0" borderId="20" xfId="0" applyFont="1" applyFill="1" applyBorder="1" applyAlignment="1">
      <alignment vertical="center" wrapText="1"/>
    </xf>
    <xf numFmtId="0" fontId="13" fillId="0" borderId="21" xfId="0" applyFont="1" applyFill="1" applyBorder="1" applyAlignment="1">
      <alignment horizontal="center" vertical="center"/>
    </xf>
    <xf numFmtId="185" fontId="3" fillId="0" borderId="21" xfId="0" applyNumberFormat="1" applyFont="1" applyFill="1" applyBorder="1" applyAlignment="1">
      <alignment vertical="center" shrinkToFit="1"/>
    </xf>
    <xf numFmtId="0" fontId="13" fillId="0" borderId="0" xfId="0" applyFont="1" applyFill="1" applyAlignment="1">
      <alignment horizontal="center" vertical="center"/>
    </xf>
    <xf numFmtId="0" fontId="8" fillId="0" borderId="0" xfId="0" applyFont="1" applyFill="1" applyAlignment="1">
      <alignment horizontal="center" vertical="center"/>
    </xf>
    <xf numFmtId="0" fontId="3" fillId="0" borderId="0" xfId="0" applyNumberFormat="1" applyFont="1" applyFill="1" applyAlignment="1">
      <alignment horizontal="center" vertical="center"/>
    </xf>
    <xf numFmtId="184" fontId="3" fillId="0" borderId="0" xfId="42" applyNumberFormat="1" applyFont="1" applyFill="1" applyBorder="1" applyAlignment="1">
      <alignment horizontal="center" vertical="center"/>
    </xf>
    <xf numFmtId="184" fontId="3" fillId="0" borderId="0" xfId="0" applyNumberFormat="1" applyFont="1" applyFill="1" applyBorder="1" applyAlignment="1">
      <alignment horizontal="center" vertical="center"/>
    </xf>
    <xf numFmtId="184" fontId="3" fillId="0" borderId="0" xfId="0" applyNumberFormat="1" applyFont="1" applyFill="1" applyAlignment="1">
      <alignment horizontal="center" vertical="center"/>
    </xf>
    <xf numFmtId="0" fontId="3" fillId="0" borderId="0" xfId="73" applyFont="1" applyFill="1" applyAlignment="1">
      <alignment horizontal="center" vertical="center"/>
      <protection/>
    </xf>
    <xf numFmtId="184" fontId="13" fillId="0" borderId="0" xfId="0" applyNumberFormat="1" applyFont="1" applyFill="1" applyAlignment="1">
      <alignment horizontal="center" vertical="center" shrinkToFit="1"/>
    </xf>
    <xf numFmtId="0" fontId="25" fillId="0" borderId="0" xfId="73" applyFont="1" applyFill="1" applyAlignment="1">
      <alignment horizontal="center" vertical="center"/>
      <protection/>
    </xf>
    <xf numFmtId="0" fontId="12" fillId="0" borderId="0" xfId="0" applyFont="1" applyFill="1" applyAlignment="1">
      <alignment vertical="center" shrinkToFit="1"/>
    </xf>
    <xf numFmtId="184" fontId="13" fillId="0" borderId="0" xfId="0" applyNumberFormat="1" applyFont="1" applyFill="1" applyAlignment="1">
      <alignment horizontal="center" vertical="center"/>
    </xf>
    <xf numFmtId="43" fontId="3" fillId="0" borderId="0" xfId="42" applyFont="1" applyFill="1" applyAlignment="1">
      <alignment horizontal="center" vertical="center"/>
    </xf>
    <xf numFmtId="43" fontId="3" fillId="0" borderId="0" xfId="0" applyNumberFormat="1" applyFont="1" applyFill="1" applyAlignment="1">
      <alignment horizontal="center" vertical="center"/>
    </xf>
    <xf numFmtId="0" fontId="0" fillId="0" borderId="0" xfId="0" applyFont="1" applyFill="1" applyAlignment="1">
      <alignment/>
    </xf>
    <xf numFmtId="9" fontId="12" fillId="0" borderId="0" xfId="78" applyFont="1" applyFill="1" applyAlignment="1">
      <alignment/>
    </xf>
    <xf numFmtId="0" fontId="4" fillId="0" borderId="0" xfId="73" applyFont="1" applyFill="1" applyBorder="1" applyAlignment="1" applyProtection="1">
      <alignment vertical="center" shrinkToFit="1"/>
      <protection locked="0"/>
    </xf>
    <xf numFmtId="0" fontId="3" fillId="0" borderId="0" xfId="0" applyFont="1" applyFill="1" applyAlignment="1" applyProtection="1">
      <alignment vertical="center"/>
      <protection locked="0"/>
    </xf>
    <xf numFmtId="0" fontId="7" fillId="0" borderId="0" xfId="73" applyFont="1" applyFill="1" applyAlignment="1" applyProtection="1">
      <alignment vertical="center" shrinkToFit="1"/>
      <protection locked="0"/>
    </xf>
    <xf numFmtId="0" fontId="7" fillId="0" borderId="0" xfId="73" applyFont="1" applyFill="1" applyAlignment="1" applyProtection="1">
      <alignment vertical="center"/>
      <protection locked="0"/>
    </xf>
    <xf numFmtId="0" fontId="6" fillId="0" borderId="0" xfId="0" applyFont="1" applyFill="1" applyAlignment="1" applyProtection="1">
      <alignment vertical="center"/>
      <protection locked="0"/>
    </xf>
    <xf numFmtId="0" fontId="9" fillId="0" borderId="0" xfId="73" applyFont="1" applyFill="1" applyAlignment="1" applyProtection="1">
      <alignment vertical="center"/>
      <protection locked="0"/>
    </xf>
    <xf numFmtId="0" fontId="3" fillId="0" borderId="0" xfId="73" applyFont="1" applyFill="1" applyAlignment="1" applyProtection="1">
      <alignment vertical="center"/>
      <protection locked="0"/>
    </xf>
    <xf numFmtId="0" fontId="8" fillId="0" borderId="0" xfId="0" applyNumberFormat="1" applyFont="1" applyFill="1" applyAlignment="1" applyProtection="1">
      <alignment horizontal="center" vertical="center" shrinkToFit="1"/>
      <protection/>
    </xf>
    <xf numFmtId="0" fontId="3" fillId="0" borderId="0" xfId="73" applyFont="1" applyFill="1" applyBorder="1" applyAlignment="1" applyProtection="1">
      <alignment vertical="center"/>
      <protection locked="0"/>
    </xf>
    <xf numFmtId="49" fontId="3" fillId="0" borderId="0" xfId="0" applyNumberFormat="1" applyFont="1" applyFill="1" applyAlignment="1" applyProtection="1">
      <alignment horizontal="center" vertical="center"/>
      <protection locked="0"/>
    </xf>
    <xf numFmtId="184" fontId="3" fillId="0" borderId="0" xfId="42" applyNumberFormat="1" applyFont="1" applyFill="1" applyAlignment="1" applyProtection="1">
      <alignment vertical="center" shrinkToFit="1"/>
      <protection locked="0"/>
    </xf>
    <xf numFmtId="0" fontId="7" fillId="0" borderId="24"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wrapText="1"/>
      <protection locked="0"/>
    </xf>
    <xf numFmtId="49" fontId="7" fillId="0" borderId="25" xfId="0" applyNumberFormat="1"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shrinkToFit="1"/>
      <protection/>
    </xf>
    <xf numFmtId="0" fontId="7" fillId="0" borderId="26" xfId="42" applyNumberFormat="1" applyFont="1" applyFill="1" applyBorder="1" applyAlignment="1" applyProtection="1">
      <alignment horizontal="center" vertical="center" shrinkToFit="1"/>
      <protection locked="0"/>
    </xf>
    <xf numFmtId="0" fontId="7" fillId="0" borderId="19"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wrapText="1"/>
      <protection locked="0"/>
    </xf>
    <xf numFmtId="49" fontId="7" fillId="0" borderId="14" xfId="0" applyNumberFormat="1" applyFont="1" applyFill="1" applyBorder="1" applyAlignment="1" applyProtection="1">
      <alignment horizontal="center" vertical="center" wrapText="1"/>
      <protection locked="0"/>
    </xf>
    <xf numFmtId="0" fontId="7" fillId="0" borderId="14" xfId="42" applyNumberFormat="1" applyFont="1" applyFill="1" applyBorder="1" applyAlignment="1" applyProtection="1">
      <alignment horizontal="center" vertical="center" shrinkToFit="1"/>
      <protection locked="0"/>
    </xf>
    <xf numFmtId="0" fontId="7" fillId="0" borderId="19" xfId="0" applyFont="1" applyFill="1" applyBorder="1" applyAlignment="1" applyProtection="1">
      <alignment vertical="center"/>
      <protection locked="0"/>
    </xf>
    <xf numFmtId="49" fontId="7" fillId="0" borderId="14" xfId="0" applyNumberFormat="1" applyFont="1" applyFill="1" applyBorder="1" applyAlignment="1" applyProtection="1">
      <alignment horizontal="center" vertical="center"/>
      <protection locked="0"/>
    </xf>
    <xf numFmtId="0" fontId="12" fillId="0" borderId="19" xfId="0" applyFont="1" applyFill="1" applyBorder="1" applyAlignment="1" applyProtection="1">
      <alignment vertical="center"/>
      <protection locked="0"/>
    </xf>
    <xf numFmtId="49" fontId="12" fillId="0" borderId="14" xfId="0" applyNumberFormat="1" applyFont="1" applyFill="1" applyBorder="1" applyAlignment="1" applyProtection="1">
      <alignment horizontal="center" vertical="center"/>
      <protection locked="0"/>
    </xf>
    <xf numFmtId="185" fontId="7" fillId="0" borderId="14" xfId="42" applyNumberFormat="1" applyFont="1" applyFill="1" applyBorder="1" applyAlignment="1" applyProtection="1">
      <alignment vertical="center" shrinkToFit="1"/>
      <protection locked="0"/>
    </xf>
    <xf numFmtId="0" fontId="12" fillId="0" borderId="0" xfId="73" applyFont="1" applyFill="1" applyAlignment="1">
      <alignment vertical="center"/>
      <protection/>
    </xf>
    <xf numFmtId="0" fontId="12" fillId="0" borderId="0" xfId="73" applyFont="1" applyFill="1" applyBorder="1" applyAlignment="1">
      <alignment horizontal="center" vertical="center"/>
      <protection/>
    </xf>
    <xf numFmtId="0" fontId="7" fillId="0" borderId="0" xfId="73" applyFont="1" applyFill="1" applyAlignment="1">
      <alignment horizontal="center" vertical="center"/>
      <protection/>
    </xf>
    <xf numFmtId="0" fontId="11" fillId="0" borderId="0" xfId="73" applyFont="1" applyFill="1" applyAlignment="1">
      <alignment horizontal="center" vertical="center"/>
      <protection/>
    </xf>
    <xf numFmtId="0" fontId="8" fillId="0" borderId="0" xfId="0" applyFont="1" applyFill="1" applyAlignment="1" applyProtection="1">
      <alignment vertical="center"/>
      <protection locked="0"/>
    </xf>
    <xf numFmtId="0" fontId="12" fillId="0" borderId="0" xfId="73" applyFont="1" applyFill="1" applyAlignment="1">
      <alignment horizontal="left" vertical="center"/>
      <protection/>
    </xf>
    <xf numFmtId="0" fontId="12" fillId="0" borderId="0" xfId="73" applyFont="1" applyFill="1" applyAlignment="1">
      <alignment horizontal="center" vertical="center"/>
      <protection/>
    </xf>
    <xf numFmtId="0" fontId="7" fillId="0" borderId="0" xfId="65" applyFont="1" applyFill="1">
      <alignment/>
      <protection/>
    </xf>
    <xf numFmtId="0" fontId="12" fillId="0" borderId="0" xfId="65" applyFont="1" applyFill="1" applyAlignment="1">
      <alignment horizontal="center" vertical="center" wrapText="1"/>
      <protection/>
    </xf>
    <xf numFmtId="0" fontId="0" fillId="0" borderId="0" xfId="65" applyFill="1">
      <alignment/>
      <protection/>
    </xf>
    <xf numFmtId="0" fontId="12" fillId="0" borderId="0" xfId="65" applyFont="1" applyFill="1">
      <alignment/>
      <protection/>
    </xf>
    <xf numFmtId="0" fontId="12" fillId="0" borderId="18" xfId="65" applyFont="1" applyFill="1" applyBorder="1" applyAlignment="1">
      <alignment horizontal="center" vertical="center"/>
      <protection/>
    </xf>
    <xf numFmtId="191" fontId="12" fillId="0" borderId="18" xfId="42" applyNumberFormat="1" applyFont="1" applyFill="1" applyBorder="1" applyAlignment="1">
      <alignment/>
    </xf>
    <xf numFmtId="185" fontId="6" fillId="0" borderId="18" xfId="0" applyNumberFormat="1" applyFont="1" applyFill="1" applyBorder="1" applyAlignment="1" applyProtection="1">
      <alignment vertical="center"/>
      <protection locked="0"/>
    </xf>
    <xf numFmtId="185" fontId="3" fillId="0" borderId="18" xfId="42" applyNumberFormat="1" applyFont="1" applyFill="1" applyBorder="1" applyAlignment="1">
      <alignment horizontal="right" vertical="center" shrinkToFit="1"/>
    </xf>
    <xf numFmtId="0" fontId="0" fillId="0" borderId="0" xfId="65" applyFont="1" applyFill="1">
      <alignment/>
      <protection/>
    </xf>
    <xf numFmtId="185" fontId="3" fillId="0" borderId="18" xfId="65" applyNumberFormat="1" applyFont="1" applyFill="1" applyBorder="1">
      <alignment/>
      <protection/>
    </xf>
    <xf numFmtId="185" fontId="7" fillId="0" borderId="18" xfId="65" applyNumberFormat="1" applyFont="1" applyFill="1" applyBorder="1" applyAlignment="1">
      <alignment vertical="center" shrinkToFit="1"/>
      <protection/>
    </xf>
    <xf numFmtId="185" fontId="7" fillId="0" borderId="27" xfId="65" applyNumberFormat="1" applyFont="1" applyFill="1" applyBorder="1" applyAlignment="1">
      <alignment vertical="center" shrinkToFit="1"/>
      <protection/>
    </xf>
    <xf numFmtId="0" fontId="7" fillId="0" borderId="0" xfId="65" applyFont="1" applyFill="1" applyAlignment="1">
      <alignment horizontal="left" wrapText="1"/>
      <protection/>
    </xf>
    <xf numFmtId="185" fontId="12" fillId="0" borderId="0" xfId="65" applyNumberFormat="1" applyFont="1" applyFill="1">
      <alignment/>
      <protection/>
    </xf>
    <xf numFmtId="191" fontId="12" fillId="0" borderId="0" xfId="42" applyNumberFormat="1" applyFont="1" applyFill="1" applyAlignment="1">
      <alignment/>
    </xf>
    <xf numFmtId="0" fontId="3" fillId="0" borderId="0" xfId="65" applyFont="1" applyFill="1" applyAlignment="1">
      <alignment horizontal="left"/>
      <protection/>
    </xf>
    <xf numFmtId="0" fontId="3" fillId="0" borderId="0" xfId="65" applyFont="1" applyFill="1" applyAlignment="1">
      <alignment vertical="center"/>
      <protection/>
    </xf>
    <xf numFmtId="185" fontId="13" fillId="0" borderId="21" xfId="0" applyNumberFormat="1" applyFont="1" applyFill="1" applyBorder="1" applyAlignment="1">
      <alignment vertical="center" shrinkToFit="1"/>
    </xf>
    <xf numFmtId="185" fontId="13" fillId="0" borderId="27" xfId="0" applyNumberFormat="1" applyFont="1" applyFill="1" applyBorder="1" applyAlignment="1">
      <alignment vertical="center" shrinkToFit="1"/>
    </xf>
    <xf numFmtId="185" fontId="6" fillId="33" borderId="0" xfId="0" applyNumberFormat="1" applyFont="1" applyFill="1" applyAlignment="1" applyProtection="1">
      <alignment vertical="center"/>
      <protection locked="0"/>
    </xf>
    <xf numFmtId="185" fontId="6" fillId="33" borderId="14" xfId="0" applyNumberFormat="1" applyFont="1" applyFill="1" applyBorder="1" applyAlignment="1" applyProtection="1">
      <alignment vertical="center"/>
      <protection locked="0"/>
    </xf>
    <xf numFmtId="171" fontId="0" fillId="33" borderId="0" xfId="65" applyNumberFormat="1" applyFill="1">
      <alignment/>
      <protection/>
    </xf>
    <xf numFmtId="0" fontId="12" fillId="33" borderId="14" xfId="65" applyFont="1" applyFill="1" applyBorder="1" applyAlignment="1">
      <alignment horizontal="center" vertical="center"/>
      <protection/>
    </xf>
    <xf numFmtId="191" fontId="12" fillId="33" borderId="0" xfId="42" applyNumberFormat="1" applyFont="1" applyFill="1" applyAlignment="1">
      <alignment/>
    </xf>
    <xf numFmtId="185" fontId="12" fillId="33" borderId="18" xfId="65" applyNumberFormat="1" applyFont="1" applyFill="1" applyBorder="1" applyAlignment="1">
      <alignment vertical="center" shrinkToFit="1"/>
      <protection/>
    </xf>
    <xf numFmtId="0" fontId="0" fillId="33" borderId="0" xfId="65" applyFill="1">
      <alignment/>
      <protection/>
    </xf>
    <xf numFmtId="185" fontId="12" fillId="33" borderId="14" xfId="42" applyNumberFormat="1" applyFont="1" applyFill="1" applyBorder="1" applyAlignment="1" applyProtection="1">
      <alignment vertical="center" shrinkToFit="1"/>
      <protection locked="0"/>
    </xf>
    <xf numFmtId="184" fontId="12" fillId="33" borderId="18" xfId="42" applyNumberFormat="1" applyFont="1" applyFill="1" applyBorder="1" applyAlignment="1">
      <alignment vertical="center" shrinkToFit="1"/>
    </xf>
    <xf numFmtId="185" fontId="7" fillId="33" borderId="14" xfId="65" applyNumberFormat="1" applyFont="1" applyFill="1" applyBorder="1" applyAlignment="1">
      <alignment vertical="center" shrinkToFit="1"/>
      <protection/>
    </xf>
    <xf numFmtId="185" fontId="12" fillId="33" borderId="14" xfId="65" applyNumberFormat="1" applyFont="1" applyFill="1" applyBorder="1" applyAlignment="1">
      <alignment vertical="center" shrinkToFit="1"/>
      <protection/>
    </xf>
    <xf numFmtId="184" fontId="12" fillId="33" borderId="14" xfId="42" applyNumberFormat="1" applyFont="1" applyFill="1" applyBorder="1" applyAlignment="1" applyProtection="1">
      <alignment vertical="top"/>
      <protection locked="0"/>
    </xf>
    <xf numFmtId="191" fontId="12" fillId="33" borderId="14" xfId="42" applyNumberFormat="1" applyFont="1" applyFill="1" applyBorder="1" applyAlignment="1">
      <alignment/>
    </xf>
    <xf numFmtId="184" fontId="7" fillId="33" borderId="21" xfId="42" applyNumberFormat="1" applyFont="1" applyFill="1" applyBorder="1" applyAlignment="1" applyProtection="1">
      <alignment vertical="top"/>
      <protection locked="0"/>
    </xf>
    <xf numFmtId="184" fontId="12" fillId="0" borderId="0" xfId="42" applyNumberFormat="1" applyFont="1" applyFill="1" applyAlignment="1">
      <alignment vertical="center" shrinkToFit="1"/>
    </xf>
    <xf numFmtId="185" fontId="3" fillId="0" borderId="18" xfId="0" applyNumberFormat="1" applyFont="1" applyFill="1" applyBorder="1" applyAlignment="1">
      <alignment vertical="center" shrinkToFit="1"/>
    </xf>
    <xf numFmtId="185" fontId="17" fillId="0" borderId="0" xfId="65" applyNumberFormat="1" applyFont="1" applyFill="1" applyBorder="1" applyAlignment="1" applyProtection="1">
      <alignment horizontal="left"/>
      <protection locked="0"/>
    </xf>
    <xf numFmtId="0" fontId="13" fillId="0" borderId="24" xfId="0" applyFont="1" applyFill="1" applyBorder="1" applyAlignment="1">
      <alignment horizontal="center" vertical="center" wrapText="1"/>
    </xf>
    <xf numFmtId="0" fontId="13" fillId="0" borderId="19" xfId="0" applyFont="1" applyFill="1" applyBorder="1" applyAlignment="1">
      <alignment horizontal="center" vertical="center" wrapText="1"/>
    </xf>
    <xf numFmtId="184" fontId="13" fillId="0" borderId="25" xfId="0" applyNumberFormat="1" applyFont="1" applyFill="1" applyBorder="1" applyAlignment="1">
      <alignment horizontal="center" vertical="center" wrapText="1" shrinkToFit="1"/>
    </xf>
    <xf numFmtId="184" fontId="13" fillId="0" borderId="26" xfId="0" applyNumberFormat="1" applyFont="1" applyFill="1" applyBorder="1" applyAlignment="1">
      <alignment horizontal="center" vertical="center" wrapText="1" shrinkToFi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5" fillId="0" borderId="0" xfId="0" applyNumberFormat="1" applyFont="1" applyFill="1" applyAlignment="1">
      <alignment horizontal="center" vertical="center"/>
    </xf>
    <xf numFmtId="0" fontId="8" fillId="0" borderId="0" xfId="0" applyNumberFormat="1" applyFont="1" applyFill="1" applyAlignment="1">
      <alignment horizontal="center" vertical="center"/>
    </xf>
    <xf numFmtId="0" fontId="3" fillId="0" borderId="0" xfId="0" applyNumberFormat="1" applyFont="1" applyFill="1" applyAlignment="1">
      <alignment horizontal="center" vertical="center"/>
    </xf>
    <xf numFmtId="171" fontId="25" fillId="0" borderId="0" xfId="0" applyNumberFormat="1" applyFont="1" applyFill="1" applyAlignment="1">
      <alignment horizontal="center" vertical="center" shrinkToFit="1"/>
    </xf>
    <xf numFmtId="190" fontId="8" fillId="0" borderId="0" xfId="0" applyNumberFormat="1" applyFont="1" applyFill="1" applyBorder="1" applyAlignment="1">
      <alignment horizontal="center" vertical="center"/>
    </xf>
    <xf numFmtId="0" fontId="13" fillId="0" borderId="0" xfId="0" applyNumberFormat="1" applyFont="1" applyFill="1" applyAlignment="1">
      <alignment horizontal="center" vertical="center"/>
    </xf>
    <xf numFmtId="184" fontId="8" fillId="0" borderId="0" xfId="0" applyNumberFormat="1" applyFont="1" applyFill="1" applyAlignment="1">
      <alignment horizontal="center" vertical="center"/>
    </xf>
    <xf numFmtId="0" fontId="10" fillId="0" borderId="0" xfId="0" applyFont="1" applyFill="1" applyAlignment="1">
      <alignment horizontal="center" vertical="center"/>
    </xf>
    <xf numFmtId="0" fontId="5" fillId="0" borderId="0" xfId="0" applyNumberFormat="1" applyFont="1" applyFill="1" applyAlignment="1">
      <alignment horizontal="center" vertical="center"/>
    </xf>
    <xf numFmtId="0" fontId="8" fillId="0" borderId="0" xfId="0" applyNumberFormat="1" applyFont="1" applyFill="1" applyAlignment="1">
      <alignment horizontal="center" vertical="center" shrinkToFit="1"/>
    </xf>
    <xf numFmtId="0" fontId="4" fillId="0" borderId="0" xfId="0" applyFont="1" applyFill="1" applyAlignment="1" applyProtection="1">
      <alignment horizontal="center" vertical="center" shrinkToFit="1"/>
      <protection locked="0"/>
    </xf>
    <xf numFmtId="0" fontId="12" fillId="0" borderId="0" xfId="0" applyFont="1" applyFill="1" applyAlignment="1" applyProtection="1">
      <alignment horizontal="center" vertical="center" shrinkToFit="1"/>
      <protection locked="0"/>
    </xf>
    <xf numFmtId="0" fontId="8" fillId="0" borderId="0" xfId="0" applyNumberFormat="1" applyFont="1" applyFill="1" applyAlignment="1" applyProtection="1">
      <alignment horizontal="right" vertical="center" shrinkToFit="1"/>
      <protection/>
    </xf>
    <xf numFmtId="0" fontId="10" fillId="0" borderId="0" xfId="73" applyFont="1" applyFill="1" applyBorder="1" applyAlignment="1" applyProtection="1">
      <alignment horizontal="center" vertical="center"/>
      <protection locked="0"/>
    </xf>
    <xf numFmtId="0" fontId="11" fillId="0" borderId="0" xfId="73" applyFont="1" applyFill="1" applyBorder="1" applyAlignment="1" applyProtection="1">
      <alignment horizontal="center" vertical="center"/>
      <protection locked="0"/>
    </xf>
    <xf numFmtId="0" fontId="11" fillId="0" borderId="0" xfId="0" applyFont="1" applyFill="1" applyAlignment="1" applyProtection="1">
      <alignment horizontal="center" vertical="center" shrinkToFit="1"/>
      <protection/>
    </xf>
    <xf numFmtId="0" fontId="7" fillId="0" borderId="0" xfId="73" applyFont="1" applyFill="1" applyBorder="1" applyAlignment="1">
      <alignment horizontal="center" vertical="center"/>
      <protection/>
    </xf>
    <xf numFmtId="184" fontId="7" fillId="0" borderId="0" xfId="42" applyNumberFormat="1" applyFont="1" applyFill="1" applyBorder="1" applyAlignment="1" applyProtection="1">
      <alignment horizontal="center" vertical="center" shrinkToFit="1"/>
      <protection/>
    </xf>
    <xf numFmtId="0" fontId="11" fillId="0" borderId="0" xfId="73" applyFont="1" applyFill="1" applyBorder="1" applyAlignment="1">
      <alignment horizontal="center" vertical="center"/>
      <protection/>
    </xf>
    <xf numFmtId="184" fontId="11" fillId="0" borderId="0" xfId="42" applyNumberFormat="1" applyFont="1" applyFill="1" applyBorder="1" applyAlignment="1" applyProtection="1">
      <alignment horizontal="center" vertical="center" shrinkToFit="1"/>
      <protection/>
    </xf>
    <xf numFmtId="0" fontId="22" fillId="0" borderId="0" xfId="73" applyFont="1" applyFill="1" applyBorder="1" applyAlignment="1">
      <alignment horizontal="center" vertical="center"/>
      <protection/>
    </xf>
    <xf numFmtId="0" fontId="7" fillId="0" borderId="0" xfId="65" applyFont="1" applyFill="1" applyAlignment="1">
      <alignment horizontal="center" wrapText="1"/>
      <protection/>
    </xf>
    <xf numFmtId="0" fontId="7" fillId="0" borderId="0" xfId="65" applyFont="1" applyFill="1" applyAlignment="1">
      <alignment horizontal="center"/>
      <protection/>
    </xf>
    <xf numFmtId="0" fontId="11" fillId="0" borderId="28" xfId="65" applyFont="1" applyFill="1" applyBorder="1" applyAlignment="1">
      <alignment horizontal="right" wrapText="1"/>
      <protection/>
    </xf>
    <xf numFmtId="0" fontId="16" fillId="0" borderId="28" xfId="65" applyFont="1" applyFill="1" applyBorder="1" applyAlignment="1">
      <alignment horizontal="right" wrapText="1"/>
      <protection/>
    </xf>
    <xf numFmtId="0" fontId="7" fillId="0" borderId="24" xfId="65" applyFont="1" applyFill="1" applyBorder="1" applyAlignment="1">
      <alignment horizontal="center"/>
      <protection/>
    </xf>
    <xf numFmtId="0" fontId="7" fillId="0" borderId="19" xfId="65" applyFont="1" applyFill="1" applyBorder="1" applyAlignment="1">
      <alignment horizontal="center"/>
      <protection/>
    </xf>
    <xf numFmtId="0" fontId="7" fillId="0" borderId="25" xfId="65" applyFont="1" applyFill="1" applyBorder="1" applyAlignment="1">
      <alignment horizontal="center" vertical="center" wrapText="1"/>
      <protection/>
    </xf>
    <xf numFmtId="0" fontId="7" fillId="0" borderId="14" xfId="65" applyFont="1" applyFill="1" applyBorder="1" applyAlignment="1">
      <alignment horizontal="center" vertical="center" wrapText="1"/>
      <protection/>
    </xf>
    <xf numFmtId="0" fontId="7" fillId="0" borderId="25" xfId="65" applyFont="1" applyFill="1" applyBorder="1" applyAlignment="1">
      <alignment horizontal="center" wrapText="1"/>
      <protection/>
    </xf>
    <xf numFmtId="0" fontId="7" fillId="0" borderId="14" xfId="65" applyFont="1" applyFill="1" applyBorder="1" applyAlignment="1">
      <alignment horizontal="center" wrapText="1"/>
      <protection/>
    </xf>
    <xf numFmtId="0" fontId="16" fillId="0" borderId="25" xfId="65" applyFont="1" applyFill="1" applyBorder="1" applyAlignment="1">
      <alignment horizontal="center" wrapText="1"/>
      <protection/>
    </xf>
    <xf numFmtId="0" fontId="16" fillId="0" borderId="26" xfId="65" applyFont="1" applyFill="1" applyBorder="1" applyAlignment="1">
      <alignment horizontal="center" wrapText="1"/>
      <protection/>
    </xf>
    <xf numFmtId="191" fontId="12" fillId="0" borderId="0" xfId="42" applyNumberFormat="1" applyFont="1" applyFill="1" applyBorder="1" applyAlignment="1">
      <alignment horizontal="center"/>
    </xf>
    <xf numFmtId="0" fontId="16" fillId="0" borderId="0" xfId="65" applyFont="1" applyFill="1" applyAlignment="1">
      <alignment horizontal="center"/>
      <protection/>
    </xf>
    <xf numFmtId="0" fontId="11" fillId="0" borderId="0" xfId="65" applyFont="1" applyFill="1" applyAlignment="1">
      <alignment horizontal="center"/>
      <protection/>
    </xf>
    <xf numFmtId="0" fontId="7" fillId="0" borderId="0" xfId="65" applyFont="1" applyFill="1" applyBorder="1" applyAlignment="1">
      <alignment horizontal="center" wrapText="1"/>
      <protection/>
    </xf>
    <xf numFmtId="0" fontId="7" fillId="0" borderId="0" xfId="65" applyFont="1" applyFill="1" applyBorder="1" applyAlignment="1">
      <alignment horizontal="center"/>
      <protection/>
    </xf>
    <xf numFmtId="0" fontId="12" fillId="0" borderId="0" xfId="65" applyFont="1" applyFill="1" applyBorder="1" applyAlignment="1">
      <alignment horizontal="center" wrapText="1"/>
      <protection/>
    </xf>
    <xf numFmtId="0" fontId="17" fillId="0" borderId="0" xfId="65" applyFont="1" applyFill="1" applyAlignment="1" applyProtection="1">
      <alignment vertical="center" wrapText="1" shrinkToFit="1"/>
      <protection locked="0"/>
    </xf>
    <xf numFmtId="0" fontId="17" fillId="0" borderId="0" xfId="65" applyFont="1" applyFill="1" applyAlignment="1" applyProtection="1">
      <alignment vertical="top" wrapText="1" shrinkToFit="1"/>
      <protection locked="0"/>
    </xf>
    <xf numFmtId="0" fontId="17" fillId="0" borderId="0" xfId="65" applyNumberFormat="1" applyFont="1" applyFill="1" applyBorder="1" applyAlignment="1" applyProtection="1">
      <alignment/>
      <protection locked="0"/>
    </xf>
    <xf numFmtId="0" fontId="20" fillId="0" borderId="0" xfId="65" applyFont="1" applyFill="1" applyAlignment="1" applyProtection="1">
      <alignment horizontal="center" vertical="center" wrapText="1" shrinkToFit="1"/>
      <protection locked="0"/>
    </xf>
    <xf numFmtId="0" fontId="17" fillId="0" borderId="0" xfId="65" applyNumberFormat="1" applyFont="1" applyFill="1" applyBorder="1" applyAlignment="1" applyProtection="1">
      <alignment horizontal="center"/>
      <protection locked="0"/>
    </xf>
    <xf numFmtId="0" fontId="21" fillId="0" borderId="0" xfId="65" applyFont="1" applyFill="1" applyAlignment="1" applyProtection="1">
      <alignment horizontal="center" vertical="center" wrapText="1" shrinkToFit="1"/>
      <protection locked="0"/>
    </xf>
    <xf numFmtId="0" fontId="18" fillId="0" borderId="0" xfId="65" applyFont="1" applyFill="1" applyAlignment="1" applyProtection="1">
      <alignment vertical="center" wrapText="1" shrinkToFit="1"/>
      <protection locked="0"/>
    </xf>
    <xf numFmtId="0" fontId="19" fillId="0" borderId="0" xfId="65" applyFont="1" applyFill="1" applyAlignment="1" applyProtection="1">
      <alignment vertical="center" wrapText="1" shrinkToFit="1"/>
      <protection locked="0"/>
    </xf>
    <xf numFmtId="0" fontId="3" fillId="0" borderId="0" xfId="65" applyFont="1" applyFill="1" applyAlignment="1" applyProtection="1">
      <alignment horizontal="left" vertical="center" wrapText="1" shrinkToFit="1"/>
      <protection locked="0"/>
    </xf>
    <xf numFmtId="0" fontId="17" fillId="0" borderId="0" xfId="65" applyFont="1" applyFill="1" applyAlignment="1" applyProtection="1" quotePrefix="1">
      <alignment vertical="center" wrapText="1" shrinkToFit="1"/>
      <protection locked="0"/>
    </xf>
    <xf numFmtId="0" fontId="17" fillId="0" borderId="0" xfId="65" applyFont="1" applyFill="1" applyAlignment="1" applyProtection="1">
      <alignment horizontal="left" vertical="center" wrapText="1" shrinkToFit="1"/>
      <protection locked="0"/>
    </xf>
    <xf numFmtId="0" fontId="17" fillId="0" borderId="29" xfId="65" applyFont="1" applyFill="1" applyBorder="1" applyAlignment="1" applyProtection="1">
      <alignment vertical="center" wrapText="1" shrinkToFit="1"/>
      <protection locked="0"/>
    </xf>
    <xf numFmtId="184" fontId="17" fillId="0" borderId="29" xfId="46" applyNumberFormat="1" applyFont="1" applyFill="1" applyBorder="1" applyAlignment="1" applyProtection="1">
      <alignment horizontal="right" vertical="center" wrapText="1" shrinkToFit="1"/>
      <protection locked="0"/>
    </xf>
    <xf numFmtId="184" fontId="17" fillId="0" borderId="11" xfId="46" applyNumberFormat="1" applyFont="1" applyFill="1" applyBorder="1" applyAlignment="1" applyProtection="1">
      <alignment horizontal="right" vertical="center" wrapText="1" shrinkToFit="1"/>
      <protection locked="0"/>
    </xf>
    <xf numFmtId="0" fontId="18" fillId="0" borderId="29" xfId="65" applyFont="1" applyFill="1" applyBorder="1" applyAlignment="1" applyProtection="1">
      <alignment vertical="center" wrapText="1" shrinkToFit="1"/>
      <protection locked="0"/>
    </xf>
    <xf numFmtId="0" fontId="18" fillId="0" borderId="29" xfId="65" applyFont="1" applyFill="1" applyBorder="1" applyAlignment="1" applyProtection="1">
      <alignment horizontal="center" vertical="center" wrapText="1" shrinkToFit="1"/>
      <protection locked="0"/>
    </xf>
    <xf numFmtId="0" fontId="18" fillId="0" borderId="11" xfId="65" applyFont="1" applyFill="1" applyBorder="1" applyAlignment="1" applyProtection="1">
      <alignment horizontal="center" vertical="center" wrapText="1" shrinkToFit="1"/>
      <protection locked="0"/>
    </xf>
    <xf numFmtId="184" fontId="18" fillId="0" borderId="29" xfId="46" applyNumberFormat="1" applyFont="1" applyFill="1" applyBorder="1" applyAlignment="1" applyProtection="1">
      <alignment horizontal="right" vertical="center" wrapText="1" shrinkToFit="1"/>
      <protection locked="0"/>
    </xf>
    <xf numFmtId="184" fontId="18" fillId="0" borderId="11" xfId="46" applyNumberFormat="1" applyFont="1" applyFill="1" applyBorder="1" applyAlignment="1" applyProtection="1">
      <alignment horizontal="right" vertical="center" wrapText="1" shrinkToFit="1"/>
      <protection locked="0"/>
    </xf>
    <xf numFmtId="0" fontId="18" fillId="0" borderId="28" xfId="65" applyFont="1" applyFill="1" applyBorder="1" applyAlignment="1" applyProtection="1">
      <alignment vertical="center" wrapText="1" shrinkToFit="1"/>
      <protection locked="0"/>
    </xf>
    <xf numFmtId="0" fontId="18" fillId="0" borderId="0" xfId="65" applyFont="1" applyFill="1" applyBorder="1" applyAlignment="1" applyProtection="1">
      <alignment vertical="center" wrapText="1" shrinkToFit="1"/>
      <protection locked="0"/>
    </xf>
    <xf numFmtId="0" fontId="13" fillId="0" borderId="15" xfId="74" applyFont="1" applyFill="1" applyBorder="1" applyAlignment="1">
      <alignment horizontal="center" vertical="center" wrapText="1"/>
      <protection/>
    </xf>
    <xf numFmtId="0" fontId="13" fillId="0" borderId="16" xfId="74" applyFont="1" applyFill="1" applyBorder="1" applyAlignment="1">
      <alignment horizontal="center" vertical="center" wrapText="1"/>
      <protection/>
    </xf>
    <xf numFmtId="0" fontId="13" fillId="0" borderId="17" xfId="74" applyFont="1" applyFill="1" applyBorder="1" applyAlignment="1">
      <alignment horizontal="center" vertical="center" wrapText="1"/>
      <protection/>
    </xf>
    <xf numFmtId="184" fontId="17" fillId="0" borderId="12" xfId="46" applyNumberFormat="1" applyFont="1" applyFill="1" applyBorder="1" applyAlignment="1" applyProtection="1">
      <alignment horizontal="right" vertical="center" wrapText="1" shrinkToFit="1"/>
      <protection locked="0"/>
    </xf>
    <xf numFmtId="0" fontId="17" fillId="0" borderId="29" xfId="65" applyFont="1" applyFill="1" applyBorder="1" applyAlignment="1" applyProtection="1" quotePrefix="1">
      <alignment vertical="center" wrapText="1" shrinkToFit="1"/>
      <protection locked="0"/>
    </xf>
    <xf numFmtId="0" fontId="17" fillId="0" borderId="11" xfId="65" applyFont="1" applyFill="1" applyBorder="1" applyAlignment="1" applyProtection="1" quotePrefix="1">
      <alignment horizontal="left" vertical="center" wrapText="1" shrinkToFit="1"/>
      <protection locked="0"/>
    </xf>
    <xf numFmtId="0" fontId="17" fillId="0" borderId="12" xfId="65" applyFont="1" applyFill="1" applyBorder="1" applyAlignment="1" applyProtection="1" quotePrefix="1">
      <alignment horizontal="left" vertical="center" wrapText="1" shrinkToFit="1"/>
      <protection locked="0"/>
    </xf>
    <xf numFmtId="0" fontId="17" fillId="0" borderId="13" xfId="65" applyFont="1" applyFill="1" applyBorder="1" applyAlignment="1" applyProtection="1" quotePrefix="1">
      <alignment horizontal="left" vertical="center" wrapText="1" shrinkToFit="1"/>
      <protection locked="0"/>
    </xf>
    <xf numFmtId="0" fontId="13" fillId="0" borderId="15" xfId="74" applyFont="1" applyFill="1" applyBorder="1" applyAlignment="1">
      <alignment horizontal="left" vertical="center" wrapText="1"/>
      <protection/>
    </xf>
    <xf numFmtId="0" fontId="13" fillId="0" borderId="16" xfId="74" applyFont="1" applyFill="1" applyBorder="1" applyAlignment="1">
      <alignment horizontal="left" vertical="center" wrapText="1"/>
      <protection/>
    </xf>
    <xf numFmtId="0" fontId="13" fillId="0" borderId="17" xfId="74" applyFont="1" applyFill="1" applyBorder="1" applyAlignment="1">
      <alignment horizontal="left" vertical="center" wrapText="1"/>
      <protection/>
    </xf>
    <xf numFmtId="184" fontId="13" fillId="0" borderId="15" xfId="42" applyNumberFormat="1" applyFont="1" applyFill="1" applyBorder="1" applyAlignment="1">
      <alignment horizontal="center" vertical="center" wrapText="1"/>
    </xf>
    <xf numFmtId="184" fontId="13" fillId="0" borderId="16" xfId="42" applyNumberFormat="1" applyFont="1" applyFill="1" applyBorder="1" applyAlignment="1">
      <alignment horizontal="center" vertical="center" wrapText="1"/>
    </xf>
    <xf numFmtId="184" fontId="3" fillId="0" borderId="15" xfId="42" applyNumberFormat="1" applyFont="1" applyFill="1" applyBorder="1" applyAlignment="1">
      <alignment vertical="center" wrapText="1"/>
    </xf>
    <xf numFmtId="184" fontId="3" fillId="0" borderId="16" xfId="42" applyNumberFormat="1" applyFont="1" applyFill="1" applyBorder="1" applyAlignment="1">
      <alignment vertical="center" wrapText="1"/>
    </xf>
    <xf numFmtId="0" fontId="3" fillId="0" borderId="15" xfId="74" applyFont="1" applyFill="1" applyBorder="1" applyAlignment="1">
      <alignment horizontal="left" vertical="center" wrapText="1"/>
      <protection/>
    </xf>
    <xf numFmtId="0" fontId="3" fillId="0" borderId="16" xfId="74" applyFont="1" applyFill="1" applyBorder="1" applyAlignment="1">
      <alignment horizontal="left" vertical="center" wrapText="1"/>
      <protection/>
    </xf>
    <xf numFmtId="0" fontId="3" fillId="0" borderId="17" xfId="74" applyFont="1" applyFill="1" applyBorder="1" applyAlignment="1">
      <alignment horizontal="left" vertical="center" wrapText="1"/>
      <protection/>
    </xf>
    <xf numFmtId="184" fontId="3" fillId="0" borderId="15" xfId="74" applyNumberFormat="1" applyFont="1" applyFill="1" applyBorder="1" applyAlignment="1">
      <alignment vertical="center" wrapText="1"/>
      <protection/>
    </xf>
    <xf numFmtId="184" fontId="3" fillId="0" borderId="16" xfId="74" applyNumberFormat="1" applyFont="1" applyFill="1" applyBorder="1" applyAlignment="1">
      <alignment vertical="center" wrapText="1"/>
      <protection/>
    </xf>
    <xf numFmtId="184" fontId="13" fillId="0" borderId="10" xfId="42" applyNumberFormat="1" applyFont="1" applyFill="1" applyBorder="1" applyAlignment="1">
      <alignment horizontal="center" vertical="center" wrapText="1"/>
    </xf>
    <xf numFmtId="0" fontId="18" fillId="0" borderId="10" xfId="65" applyFont="1" applyFill="1" applyBorder="1" applyAlignment="1" applyProtection="1">
      <alignment horizontal="center" vertical="center" wrapText="1" shrinkToFit="1"/>
      <protection locked="0"/>
    </xf>
    <xf numFmtId="0" fontId="18" fillId="0" borderId="10" xfId="65" applyFont="1" applyFill="1" applyBorder="1" applyAlignment="1" applyProtection="1">
      <alignment vertical="center" wrapText="1" shrinkToFit="1"/>
      <protection locked="0"/>
    </xf>
    <xf numFmtId="0" fontId="18" fillId="0" borderId="10" xfId="65" applyFont="1" applyFill="1" applyBorder="1" applyAlignment="1" applyProtection="1">
      <alignment horizontal="right" vertical="center" wrapText="1" shrinkToFit="1"/>
      <protection locked="0"/>
    </xf>
    <xf numFmtId="0" fontId="17" fillId="0" borderId="10" xfId="65" applyFont="1" applyFill="1" applyBorder="1" applyAlignment="1" applyProtection="1" quotePrefix="1">
      <alignment vertical="center" wrapText="1" shrinkToFit="1"/>
      <protection locked="0"/>
    </xf>
    <xf numFmtId="0" fontId="17" fillId="0" borderId="10" xfId="65" applyFont="1" applyFill="1" applyBorder="1" applyAlignment="1" applyProtection="1">
      <alignment vertical="center" wrapText="1" shrinkToFit="1"/>
      <protection locked="0"/>
    </xf>
    <xf numFmtId="184" fontId="18" fillId="0" borderId="10" xfId="46" applyNumberFormat="1" applyFont="1" applyFill="1" applyBorder="1" applyAlignment="1" applyProtection="1">
      <alignment horizontal="right" wrapText="1" shrinkToFit="1"/>
      <protection locked="0"/>
    </xf>
    <xf numFmtId="184" fontId="13" fillId="0" borderId="10" xfId="46" applyNumberFormat="1" applyFont="1" applyFill="1" applyBorder="1" applyAlignment="1" applyProtection="1">
      <alignment horizontal="right" wrapText="1" shrinkToFit="1"/>
      <protection locked="0"/>
    </xf>
    <xf numFmtId="184" fontId="17" fillId="0" borderId="10" xfId="46" applyNumberFormat="1" applyFont="1" applyFill="1" applyBorder="1" applyAlignment="1" applyProtection="1">
      <alignment horizontal="right" wrapText="1" shrinkToFit="1"/>
      <protection locked="0"/>
    </xf>
    <xf numFmtId="184" fontId="17" fillId="0" borderId="10" xfId="46" applyNumberFormat="1" applyFont="1" applyFill="1" applyBorder="1" applyAlignment="1" applyProtection="1">
      <alignment horizontal="right" vertical="center" wrapText="1" shrinkToFit="1"/>
      <protection locked="0"/>
    </xf>
    <xf numFmtId="184" fontId="18" fillId="0" borderId="10" xfId="46" applyNumberFormat="1" applyFont="1" applyFill="1" applyBorder="1" applyAlignment="1" applyProtection="1">
      <alignment horizontal="right" vertical="center" wrapText="1" shrinkToFit="1"/>
      <protection locked="0"/>
    </xf>
    <xf numFmtId="184" fontId="17" fillId="0" borderId="15" xfId="46" applyNumberFormat="1" applyFont="1" applyFill="1" applyBorder="1" applyAlignment="1" applyProtection="1">
      <alignment horizontal="right" vertical="center" wrapText="1" shrinkToFit="1"/>
      <protection locked="0"/>
    </xf>
    <xf numFmtId="184" fontId="17" fillId="0" borderId="16" xfId="46" applyNumberFormat="1" applyFont="1" applyFill="1" applyBorder="1" applyAlignment="1" applyProtection="1">
      <alignment horizontal="right" vertical="center" wrapText="1" shrinkToFit="1"/>
      <protection locked="0"/>
    </xf>
    <xf numFmtId="184" fontId="17" fillId="0" borderId="17" xfId="46" applyNumberFormat="1" applyFont="1" applyFill="1" applyBorder="1" applyAlignment="1" applyProtection="1">
      <alignment horizontal="right" vertical="center" wrapText="1" shrinkToFit="1"/>
      <protection locked="0"/>
    </xf>
    <xf numFmtId="0" fontId="18" fillId="0" borderId="10" xfId="65" applyFont="1" applyFill="1" applyBorder="1" applyAlignment="1" applyProtection="1" quotePrefix="1">
      <alignment vertical="center" wrapText="1" shrinkToFit="1"/>
      <protection locked="0"/>
    </xf>
    <xf numFmtId="184" fontId="3" fillId="0" borderId="10" xfId="46" applyNumberFormat="1" applyFont="1" applyFill="1" applyBorder="1" applyAlignment="1" applyProtection="1">
      <alignment horizontal="right" wrapText="1" shrinkToFit="1"/>
      <protection locked="0"/>
    </xf>
    <xf numFmtId="184" fontId="3" fillId="0" borderId="10" xfId="42" applyNumberFormat="1" applyFont="1" applyFill="1" applyBorder="1" applyAlignment="1">
      <alignment horizontal="center" vertical="center" wrapText="1"/>
    </xf>
    <xf numFmtId="184" fontId="17" fillId="0" borderId="10" xfId="65" applyNumberFormat="1" applyFont="1" applyFill="1" applyBorder="1" applyAlignment="1" applyProtection="1">
      <alignment horizontal="right" vertical="center" wrapText="1" shrinkToFit="1"/>
      <protection locked="0"/>
    </xf>
    <xf numFmtId="0" fontId="17" fillId="0" borderId="10" xfId="65" applyFont="1" applyFill="1" applyBorder="1" applyAlignment="1" applyProtection="1">
      <alignment horizontal="right" vertical="center" wrapText="1" shrinkToFit="1"/>
      <protection locked="0"/>
    </xf>
    <xf numFmtId="184" fontId="18" fillId="0" borderId="10" xfId="65" applyNumberFormat="1" applyFont="1" applyFill="1" applyBorder="1" applyAlignment="1" applyProtection="1">
      <alignment horizontal="right" vertical="center" wrapText="1" shrinkToFit="1"/>
      <protection locked="0"/>
    </xf>
    <xf numFmtId="0" fontId="18" fillId="0" borderId="10" xfId="65" applyFont="1" applyFill="1" applyBorder="1" applyAlignment="1" applyProtection="1">
      <alignment horizontal="left" vertical="center" wrapText="1" shrinkToFit="1"/>
      <protection locked="0"/>
    </xf>
    <xf numFmtId="0" fontId="17" fillId="0" borderId="10" xfId="65" applyFont="1" applyFill="1" applyBorder="1" applyAlignment="1" applyProtection="1">
      <alignment horizontal="left" vertical="center" wrapText="1" shrinkToFit="1"/>
      <protection locked="0"/>
    </xf>
    <xf numFmtId="184" fontId="18" fillId="0" borderId="15" xfId="46" applyNumberFormat="1" applyFont="1" applyFill="1" applyBorder="1" applyAlignment="1" applyProtection="1">
      <alignment horizontal="right" vertical="center" wrapText="1" shrinkToFit="1"/>
      <protection locked="0"/>
    </xf>
    <xf numFmtId="184" fontId="18" fillId="0" borderId="16" xfId="46" applyNumberFormat="1" applyFont="1" applyFill="1" applyBorder="1" applyAlignment="1" applyProtection="1">
      <alignment horizontal="right" vertical="center" wrapText="1" shrinkToFit="1"/>
      <protection locked="0"/>
    </xf>
    <xf numFmtId="184" fontId="18" fillId="0" borderId="17" xfId="46" applyNumberFormat="1" applyFont="1" applyFill="1" applyBorder="1" applyAlignment="1" applyProtection="1">
      <alignment horizontal="right" vertical="center" wrapText="1" shrinkToFit="1"/>
      <protection locked="0"/>
    </xf>
    <xf numFmtId="184" fontId="18" fillId="0" borderId="15" xfId="46" applyNumberFormat="1" applyFont="1" applyFill="1" applyBorder="1" applyAlignment="1" applyProtection="1">
      <alignment horizontal="center" vertical="center" wrapText="1" shrinkToFit="1"/>
      <protection locked="0"/>
    </xf>
    <xf numFmtId="184" fontId="18" fillId="0" borderId="16" xfId="46" applyNumberFormat="1" applyFont="1" applyFill="1" applyBorder="1" applyAlignment="1" applyProtection="1">
      <alignment horizontal="center" vertical="center" wrapText="1" shrinkToFit="1"/>
      <protection locked="0"/>
    </xf>
    <xf numFmtId="184" fontId="18" fillId="0" borderId="17" xfId="46" applyNumberFormat="1" applyFont="1" applyFill="1" applyBorder="1" applyAlignment="1" applyProtection="1">
      <alignment horizontal="center" vertical="center" wrapText="1" shrinkToFit="1"/>
      <protection locked="0"/>
    </xf>
    <xf numFmtId="0" fontId="17" fillId="0" borderId="10" xfId="65" applyFont="1" applyFill="1" applyBorder="1" applyAlignment="1" applyProtection="1" quotePrefix="1">
      <alignment horizontal="left" vertical="center" wrapText="1" shrinkToFit="1"/>
      <protection locked="0"/>
    </xf>
    <xf numFmtId="184" fontId="13" fillId="0" borderId="10" xfId="65" applyNumberFormat="1" applyFont="1" applyFill="1" applyBorder="1" applyAlignment="1" applyProtection="1">
      <alignment horizontal="right" vertical="center" wrapText="1" shrinkToFit="1"/>
      <protection locked="0"/>
    </xf>
    <xf numFmtId="0" fontId="13" fillId="0" borderId="10" xfId="65" applyFont="1" applyFill="1" applyBorder="1" applyAlignment="1" applyProtection="1">
      <alignment horizontal="right" vertical="center" wrapText="1" shrinkToFit="1"/>
      <protection locked="0"/>
    </xf>
    <xf numFmtId="0" fontId="18" fillId="0" borderId="10" xfId="65" applyFont="1" applyFill="1" applyBorder="1" applyAlignment="1" applyProtection="1" quotePrefix="1">
      <alignment horizontal="left" vertical="center" wrapText="1" shrinkToFit="1"/>
      <protection locked="0"/>
    </xf>
    <xf numFmtId="0" fontId="18" fillId="0" borderId="0" xfId="65" applyFont="1" applyFill="1" applyBorder="1" applyAlignment="1" applyProtection="1">
      <alignment horizontal="left" vertical="center" wrapText="1" shrinkToFit="1"/>
      <protection locked="0"/>
    </xf>
    <xf numFmtId="0" fontId="13" fillId="0" borderId="10" xfId="74" applyFont="1" applyFill="1" applyBorder="1" applyAlignment="1">
      <alignment horizontal="center" vertical="center" wrapText="1"/>
      <protection/>
    </xf>
    <xf numFmtId="0" fontId="3" fillId="0" borderId="10" xfId="74" applyFont="1" applyFill="1" applyBorder="1" applyAlignment="1">
      <alignment horizontal="left" vertical="center" wrapText="1"/>
      <protection/>
    </xf>
    <xf numFmtId="0" fontId="13" fillId="0" borderId="10" xfId="74" applyFont="1" applyFill="1" applyBorder="1" applyAlignment="1">
      <alignment horizontal="left" vertical="center" wrapText="1"/>
      <protection/>
    </xf>
    <xf numFmtId="184" fontId="13" fillId="0" borderId="10" xfId="74" applyNumberFormat="1" applyFont="1" applyFill="1" applyBorder="1" applyAlignment="1">
      <alignment horizontal="center" vertical="center" wrapText="1"/>
      <protection/>
    </xf>
    <xf numFmtId="0" fontId="17" fillId="0" borderId="10" xfId="65" applyNumberFormat="1" applyFont="1" applyFill="1" applyBorder="1" applyAlignment="1" applyProtection="1">
      <alignment horizontal="center"/>
      <protection locked="0"/>
    </xf>
    <xf numFmtId="0" fontId="18" fillId="0" borderId="10" xfId="65" applyNumberFormat="1" applyFont="1" applyFill="1" applyBorder="1" applyAlignment="1" applyProtection="1">
      <alignment horizontal="center" vertical="center"/>
      <protection locked="0"/>
    </xf>
    <xf numFmtId="0" fontId="17" fillId="0" borderId="10" xfId="65" applyNumberFormat="1" applyFont="1" applyFill="1" applyBorder="1" applyAlignment="1" applyProtection="1">
      <alignment horizontal="left"/>
      <protection locked="0"/>
    </xf>
    <xf numFmtId="0" fontId="17" fillId="0" borderId="10" xfId="65" applyNumberFormat="1" applyFont="1" applyFill="1" applyBorder="1" applyAlignment="1" applyProtection="1" quotePrefix="1">
      <alignment horizontal="left"/>
      <protection locked="0"/>
    </xf>
    <xf numFmtId="184" fontId="23" fillId="0" borderId="10" xfId="42" applyNumberFormat="1" applyFont="1" applyFill="1" applyBorder="1" applyAlignment="1" applyProtection="1">
      <alignment horizontal="center"/>
      <protection locked="0"/>
    </xf>
    <xf numFmtId="184" fontId="17" fillId="0" borderId="10" xfId="65" applyNumberFormat="1" applyFont="1" applyFill="1" applyBorder="1" applyAlignment="1" applyProtection="1">
      <alignment horizontal="center"/>
      <protection locked="0"/>
    </xf>
    <xf numFmtId="184" fontId="17" fillId="0" borderId="10" xfId="42" applyNumberFormat="1" applyFont="1" applyFill="1" applyBorder="1" applyAlignment="1" applyProtection="1">
      <alignment horizontal="center"/>
      <protection locked="0"/>
    </xf>
    <xf numFmtId="0" fontId="23" fillId="0" borderId="10" xfId="65" applyNumberFormat="1" applyFont="1" applyFill="1" applyBorder="1" applyAlignment="1" applyProtection="1">
      <alignment horizontal="center"/>
      <protection locked="0"/>
    </xf>
    <xf numFmtId="0" fontId="17" fillId="0" borderId="10" xfId="65" applyNumberFormat="1" applyFont="1" applyFill="1" applyBorder="1" applyAlignment="1" applyProtection="1">
      <alignment horizontal="left" vertical="top" wrapText="1"/>
      <protection locked="0"/>
    </xf>
    <xf numFmtId="0" fontId="17" fillId="0" borderId="10" xfId="65" applyNumberFormat="1" applyFont="1" applyFill="1" applyBorder="1" applyAlignment="1" applyProtection="1" quotePrefix="1">
      <alignment horizontal="left" vertical="top" wrapText="1"/>
      <protection locked="0"/>
    </xf>
    <xf numFmtId="184" fontId="23" fillId="0" borderId="10" xfId="65" applyNumberFormat="1" applyFont="1" applyFill="1" applyBorder="1" applyAlignment="1" applyProtection="1">
      <alignment horizontal="center"/>
      <protection locked="0"/>
    </xf>
    <xf numFmtId="184" fontId="24" fillId="0" borderId="10" xfId="65" applyNumberFormat="1" applyFont="1" applyFill="1" applyBorder="1" applyAlignment="1" applyProtection="1">
      <alignment horizontal="center"/>
      <protection locked="0"/>
    </xf>
    <xf numFmtId="0" fontId="24" fillId="0" borderId="10" xfId="65" applyNumberFormat="1" applyFont="1" applyFill="1" applyBorder="1" applyAlignment="1" applyProtection="1">
      <alignment horizontal="center"/>
      <protection locked="0"/>
    </xf>
    <xf numFmtId="184" fontId="24" fillId="0" borderId="10" xfId="42" applyNumberFormat="1" applyFont="1" applyFill="1" applyBorder="1" applyAlignment="1" applyProtection="1">
      <alignment horizontal="center"/>
      <protection locked="0"/>
    </xf>
    <xf numFmtId="185" fontId="23" fillId="0" borderId="10" xfId="65" applyNumberFormat="1" applyFont="1" applyFill="1" applyBorder="1" applyAlignment="1" applyProtection="1">
      <alignment horizontal="center"/>
      <protection locked="0"/>
    </xf>
    <xf numFmtId="185" fontId="17" fillId="0" borderId="10" xfId="65" applyNumberFormat="1" applyFont="1" applyFill="1" applyBorder="1" applyAlignment="1" applyProtection="1">
      <alignment horizontal="center"/>
      <protection locked="0"/>
    </xf>
    <xf numFmtId="184" fontId="18" fillId="0" borderId="10" xfId="65" applyNumberFormat="1" applyFont="1" applyFill="1" applyBorder="1" applyAlignment="1" applyProtection="1">
      <alignment horizontal="center"/>
      <protection locked="0"/>
    </xf>
    <xf numFmtId="0" fontId="18" fillId="0" borderId="10" xfId="65" applyNumberFormat="1" applyFont="1" applyFill="1" applyBorder="1" applyAlignment="1" applyProtection="1">
      <alignment horizontal="center"/>
      <protection locked="0"/>
    </xf>
    <xf numFmtId="0" fontId="18" fillId="0" borderId="10" xfId="65" applyNumberFormat="1" applyFont="1" applyFill="1" applyBorder="1" applyAlignment="1" applyProtection="1">
      <alignment horizontal="left" vertical="top" wrapText="1"/>
      <protection locked="0"/>
    </xf>
    <xf numFmtId="0" fontId="18" fillId="0" borderId="10" xfId="65" applyNumberFormat="1" applyFont="1" applyFill="1" applyBorder="1" applyAlignment="1" applyProtection="1" quotePrefix="1">
      <alignment horizontal="left" vertical="top" wrapText="1"/>
      <protection locked="0"/>
    </xf>
    <xf numFmtId="184" fontId="3" fillId="0" borderId="10" xfId="46" applyNumberFormat="1" applyFont="1" applyFill="1" applyBorder="1" applyAlignment="1" applyProtection="1">
      <alignment horizontal="right" vertical="center" wrapText="1" shrinkToFit="1"/>
      <protection locked="0"/>
    </xf>
    <xf numFmtId="0" fontId="17" fillId="0" borderId="16" xfId="65" applyNumberFormat="1" applyFont="1" applyFill="1" applyBorder="1" applyAlignment="1" applyProtection="1">
      <alignment horizontal="right"/>
      <protection locked="0"/>
    </xf>
    <xf numFmtId="0" fontId="17" fillId="0" borderId="17" xfId="65" applyNumberFormat="1" applyFont="1" applyFill="1" applyBorder="1" applyAlignment="1" applyProtection="1">
      <alignment horizontal="right"/>
      <protection locked="0"/>
    </xf>
    <xf numFmtId="3" fontId="17" fillId="0" borderId="10" xfId="65" applyNumberFormat="1" applyFont="1" applyFill="1" applyBorder="1" applyAlignment="1" applyProtection="1">
      <alignment horizontal="right"/>
      <protection locked="0"/>
    </xf>
    <xf numFmtId="184" fontId="17" fillId="0" borderId="10" xfId="42" applyNumberFormat="1" applyFont="1" applyFill="1" applyBorder="1" applyAlignment="1" applyProtection="1">
      <alignment horizontal="right"/>
      <protection locked="0"/>
    </xf>
    <xf numFmtId="0" fontId="17" fillId="0" borderId="10" xfId="65" applyNumberFormat="1" applyFont="1" applyFill="1" applyBorder="1" applyAlignment="1" applyProtection="1">
      <alignment horizontal="right"/>
      <protection locked="0"/>
    </xf>
    <xf numFmtId="184" fontId="17" fillId="0" borderId="16" xfId="42" applyNumberFormat="1" applyFont="1" applyFill="1" applyBorder="1" applyAlignment="1" applyProtection="1">
      <alignment horizontal="right"/>
      <protection locked="0"/>
    </xf>
    <xf numFmtId="184" fontId="17" fillId="0" borderId="17" xfId="42" applyNumberFormat="1" applyFont="1" applyFill="1" applyBorder="1" applyAlignment="1" applyProtection="1">
      <alignment horizontal="right"/>
      <protection locked="0"/>
    </xf>
    <xf numFmtId="3" fontId="18" fillId="0" borderId="16" xfId="65" applyNumberFormat="1" applyFont="1" applyFill="1" applyBorder="1" applyAlignment="1" applyProtection="1">
      <alignment horizontal="right"/>
      <protection locked="0"/>
    </xf>
    <xf numFmtId="3" fontId="18" fillId="0" borderId="17" xfId="65" applyNumberFormat="1" applyFont="1" applyFill="1" applyBorder="1" applyAlignment="1" applyProtection="1">
      <alignment horizontal="right"/>
      <protection locked="0"/>
    </xf>
    <xf numFmtId="0" fontId="18" fillId="0" borderId="10" xfId="65" applyNumberFormat="1" applyFont="1" applyFill="1" applyBorder="1" applyAlignment="1" applyProtection="1">
      <alignment horizontal="left"/>
      <protection locked="0"/>
    </xf>
    <xf numFmtId="184" fontId="18" fillId="0" borderId="10" xfId="42" applyNumberFormat="1" applyFont="1" applyFill="1" applyBorder="1" applyAlignment="1" applyProtection="1">
      <alignment horizontal="right"/>
      <protection locked="0"/>
    </xf>
    <xf numFmtId="184" fontId="17" fillId="0" borderId="15" xfId="65" applyNumberFormat="1" applyFont="1" applyFill="1" applyBorder="1" applyAlignment="1" applyProtection="1">
      <alignment horizontal="right"/>
      <protection locked="0"/>
    </xf>
    <xf numFmtId="184" fontId="17" fillId="0" borderId="17" xfId="65" applyNumberFormat="1" applyFont="1" applyFill="1" applyBorder="1" applyAlignment="1" applyProtection="1">
      <alignment horizontal="right"/>
      <protection locked="0"/>
    </xf>
    <xf numFmtId="3" fontId="18" fillId="0" borderId="10" xfId="65" applyNumberFormat="1" applyFont="1" applyFill="1" applyBorder="1" applyAlignment="1" applyProtection="1">
      <alignment horizontal="right"/>
      <protection locked="0"/>
    </xf>
    <xf numFmtId="184" fontId="17" fillId="0" borderId="16" xfId="65" applyNumberFormat="1" applyFont="1" applyFill="1" applyBorder="1" applyAlignment="1" applyProtection="1">
      <alignment horizontal="right"/>
      <protection locked="0"/>
    </xf>
    <xf numFmtId="0" fontId="18" fillId="0" borderId="0" xfId="65" applyFont="1" applyFill="1" applyAlignment="1" applyProtection="1">
      <alignment horizontal="center" vertical="center"/>
      <protection locked="0"/>
    </xf>
    <xf numFmtId="0" fontId="18" fillId="0" borderId="0" xfId="65" applyNumberFormat="1" applyFont="1" applyFill="1" applyBorder="1" applyAlignment="1" applyProtection="1">
      <alignment horizontal="center"/>
      <protection locked="0"/>
    </xf>
    <xf numFmtId="0" fontId="18" fillId="0" borderId="0" xfId="65" applyFont="1" applyFill="1" applyAlignment="1" applyProtection="1">
      <alignment horizontal="center" vertical="center" wrapText="1" shrinkToFit="1"/>
      <protection locked="0"/>
    </xf>
    <xf numFmtId="0" fontId="19" fillId="0" borderId="0" xfId="65" applyFont="1" applyFill="1" applyAlignment="1" applyProtection="1">
      <alignment horizontal="center" vertical="center"/>
      <protection locked="0"/>
    </xf>
    <xf numFmtId="0" fontId="19" fillId="0" borderId="0" xfId="65" applyNumberFormat="1" applyFont="1" applyFill="1" applyBorder="1" applyAlignment="1" applyProtection="1">
      <alignment horizontal="center"/>
      <protection locked="0"/>
    </xf>
    <xf numFmtId="0" fontId="19" fillId="0" borderId="0" xfId="65" applyFont="1" applyFill="1" applyAlignment="1" applyProtection="1">
      <alignment horizontal="center" vertical="center" wrapText="1" shrinkToFit="1"/>
      <protection locked="0"/>
    </xf>
    <xf numFmtId="0" fontId="26" fillId="0" borderId="0" xfId="65" applyNumberFormat="1" applyFont="1" applyFill="1" applyBorder="1" applyAlignment="1" applyProtection="1">
      <alignment horizontal="center"/>
      <protection locked="0"/>
    </xf>
    <xf numFmtId="3" fontId="18" fillId="0" borderId="0" xfId="65" applyNumberFormat="1" applyFont="1" applyFill="1" applyAlignment="1" applyProtection="1">
      <alignment vertical="center" wrapText="1" shrinkToFit="1"/>
      <protection locked="0"/>
    </xf>
    <xf numFmtId="0" fontId="17" fillId="0" borderId="0" xfId="65" applyNumberFormat="1" applyFont="1" applyFill="1" applyBorder="1" applyAlignment="1" applyProtection="1">
      <alignment horizontal="right" wrapText="1"/>
      <protection locked="0"/>
    </xf>
    <xf numFmtId="0" fontId="17" fillId="0" borderId="0" xfId="65" applyNumberFormat="1" applyFont="1" applyFill="1" applyBorder="1" applyAlignment="1" applyProtection="1" quotePrefix="1">
      <alignment horizontal="right" wrapText="1"/>
      <protection locked="0"/>
    </xf>
    <xf numFmtId="0" fontId="18" fillId="0" borderId="15" xfId="65" applyNumberFormat="1" applyFont="1" applyFill="1" applyBorder="1" applyAlignment="1" applyProtection="1">
      <alignment horizontal="center"/>
      <protection locked="0"/>
    </xf>
    <xf numFmtId="0" fontId="18" fillId="0" borderId="16" xfId="65" applyNumberFormat="1" applyFont="1" applyFill="1" applyBorder="1" applyAlignment="1" applyProtection="1">
      <alignment horizontal="center"/>
      <protection locked="0"/>
    </xf>
    <xf numFmtId="0" fontId="18" fillId="0" borderId="17" xfId="65" applyNumberFormat="1" applyFont="1" applyFill="1" applyBorder="1" applyAlignment="1" applyProtection="1">
      <alignment horizontal="center"/>
      <protection locked="0"/>
    </xf>
    <xf numFmtId="0" fontId="17" fillId="0" borderId="0" xfId="65" applyNumberFormat="1" applyFont="1" applyFill="1" applyBorder="1" applyAlignment="1" applyProtection="1" quotePrefix="1">
      <alignment horizontal="left" vertical="center" wrapText="1"/>
      <protection locked="0"/>
    </xf>
    <xf numFmtId="0" fontId="17" fillId="0" borderId="0" xfId="65" applyNumberFormat="1" applyFont="1" applyFill="1" applyBorder="1" applyAlignment="1" applyProtection="1">
      <alignment horizontal="left" wrapText="1"/>
      <protection locked="0"/>
    </xf>
    <xf numFmtId="0" fontId="17" fillId="0" borderId="0" xfId="65" applyNumberFormat="1" applyFont="1" applyFill="1" applyBorder="1" applyAlignment="1" applyProtection="1" quotePrefix="1">
      <alignment horizontal="left" wrapText="1"/>
      <protection locked="0"/>
    </xf>
    <xf numFmtId="0" fontId="18" fillId="0" borderId="16" xfId="65" applyNumberFormat="1" applyFont="1" applyFill="1" applyBorder="1" applyAlignment="1" applyProtection="1">
      <alignment horizontal="center" vertical="center"/>
      <protection locked="0"/>
    </xf>
    <xf numFmtId="0" fontId="18" fillId="0" borderId="17" xfId="65" applyNumberFormat="1" applyFont="1" applyFill="1" applyBorder="1" applyAlignment="1" applyProtection="1">
      <alignment horizontal="center" vertical="center"/>
      <protection locked="0"/>
    </xf>
    <xf numFmtId="0" fontId="18" fillId="0" borderId="15" xfId="65" applyNumberFormat="1" applyFont="1" applyFill="1" applyBorder="1" applyAlignment="1" applyProtection="1">
      <alignment horizontal="center" vertical="center"/>
      <protection locked="0"/>
    </xf>
    <xf numFmtId="0" fontId="18" fillId="0" borderId="30" xfId="65" applyNumberFormat="1" applyFont="1" applyFill="1" applyBorder="1" applyAlignment="1" applyProtection="1">
      <alignment horizontal="center" vertical="center"/>
      <protection locked="0"/>
    </xf>
    <xf numFmtId="0" fontId="18" fillId="0" borderId="31" xfId="65" applyNumberFormat="1" applyFont="1" applyFill="1" applyBorder="1" applyAlignment="1" applyProtection="1">
      <alignment horizontal="center" vertical="center"/>
      <protection locked="0"/>
    </xf>
    <xf numFmtId="0" fontId="18" fillId="0" borderId="32" xfId="65" applyNumberFormat="1" applyFont="1" applyFill="1" applyBorder="1" applyAlignment="1" applyProtection="1">
      <alignment horizontal="center" vertical="center"/>
      <protection locked="0"/>
    </xf>
    <xf numFmtId="0" fontId="18" fillId="0" borderId="33" xfId="65" applyNumberFormat="1" applyFont="1" applyFill="1" applyBorder="1" applyAlignment="1" applyProtection="1">
      <alignment horizontal="center" vertical="center"/>
      <protection locked="0"/>
    </xf>
    <xf numFmtId="0" fontId="18" fillId="0" borderId="28" xfId="65" applyNumberFormat="1" applyFont="1" applyFill="1" applyBorder="1" applyAlignment="1" applyProtection="1">
      <alignment horizontal="center" vertical="center"/>
      <protection locked="0"/>
    </xf>
    <xf numFmtId="0" fontId="18" fillId="0" borderId="34" xfId="65" applyNumberFormat="1" applyFont="1" applyFill="1" applyBorder="1" applyAlignment="1" applyProtection="1">
      <alignment horizontal="center" vertical="center"/>
      <protection locked="0"/>
    </xf>
    <xf numFmtId="0" fontId="18" fillId="0" borderId="35" xfId="65" applyNumberFormat="1" applyFont="1" applyFill="1" applyBorder="1" applyAlignment="1" applyProtection="1">
      <alignment horizontal="center" vertical="center"/>
      <protection locked="0"/>
    </xf>
    <xf numFmtId="0" fontId="18" fillId="0" borderId="0" xfId="65" applyNumberFormat="1" applyFont="1" applyFill="1" applyBorder="1" applyAlignment="1" applyProtection="1">
      <alignment horizontal="center" vertical="center"/>
      <protection locked="0"/>
    </xf>
    <xf numFmtId="0" fontId="18" fillId="0" borderId="36" xfId="65" applyNumberFormat="1" applyFont="1" applyFill="1" applyBorder="1" applyAlignment="1" applyProtection="1">
      <alignment horizontal="center" vertical="center"/>
      <protection locked="0"/>
    </xf>
    <xf numFmtId="0" fontId="17" fillId="0" borderId="0" xfId="65" applyNumberFormat="1" applyFont="1" applyFill="1" applyBorder="1" applyAlignment="1" applyProtection="1" quotePrefix="1">
      <alignment horizontal="left" vertical="top" wrapText="1"/>
      <protection locked="0"/>
    </xf>
    <xf numFmtId="184" fontId="18" fillId="0" borderId="37" xfId="46" applyNumberFormat="1" applyFont="1" applyFill="1" applyBorder="1" applyAlignment="1" applyProtection="1">
      <alignment horizontal="center" vertical="center" wrapText="1" shrinkToFit="1"/>
      <protection locked="0"/>
    </xf>
    <xf numFmtId="184" fontId="18" fillId="0" borderId="38" xfId="46" applyNumberFormat="1" applyFont="1" applyFill="1" applyBorder="1" applyAlignment="1" applyProtection="1">
      <alignment horizontal="center" vertical="center" wrapText="1" shrinkToFit="1"/>
      <protection locked="0"/>
    </xf>
    <xf numFmtId="184" fontId="12" fillId="0" borderId="0" xfId="42" applyNumberFormat="1" applyFont="1" applyFill="1" applyBorder="1" applyAlignment="1" applyProtection="1">
      <alignment horizontal="center" vertical="center" shrinkToFit="1"/>
      <protection/>
    </xf>
    <xf numFmtId="0" fontId="3" fillId="33" borderId="0" xfId="65" applyFont="1" applyFill="1" applyAlignment="1">
      <alignment horizontal="center" vertical="center"/>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3" xfId="47"/>
    <cellStyle name="Comma 4" xfId="48"/>
    <cellStyle name="Comma 5" xfId="49"/>
    <cellStyle name="Currency" xfId="50"/>
    <cellStyle name="Currency [0]" xfId="51"/>
    <cellStyle name="Debit 2"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 2 2" xfId="65"/>
    <cellStyle name="Normal 3" xfId="66"/>
    <cellStyle name="Normal 4" xfId="67"/>
    <cellStyle name="Normal 5" xfId="68"/>
    <cellStyle name="Normal 5 2" xfId="69"/>
    <cellStyle name="Normal 6" xfId="70"/>
    <cellStyle name="Normal 6 2" xfId="71"/>
    <cellStyle name="Normal 7" xfId="72"/>
    <cellStyle name="Normal_Bctc50" xfId="73"/>
    <cellStyle name="Normal_TM BCVCSH" xfId="74"/>
    <cellStyle name="Note" xfId="75"/>
    <cellStyle name="Note 2" xfId="76"/>
    <cellStyle name="Output" xfId="77"/>
    <cellStyle name="Percent" xfId="78"/>
    <cellStyle name="Percent 2" xfId="79"/>
    <cellStyle name="Title" xfId="80"/>
    <cellStyle name="Total" xfId="81"/>
    <cellStyle name="Warning Text" xfId="82"/>
  </cellStyles>
  <dxfs count="1">
    <dxf>
      <font>
        <u val="none"/>
        <strike val="0"/>
      </font>
      <fill>
        <patternFill>
          <bgColor indexed="4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40"/>
  <sheetViews>
    <sheetView tabSelected="1" zoomScale="85" zoomScaleNormal="85" zoomScalePageLayoutView="0" workbookViewId="0" topLeftCell="A1">
      <selection activeCell="G34" sqref="G34"/>
    </sheetView>
  </sheetViews>
  <sheetFormatPr defaultColWidth="30.140625" defaultRowHeight="28.5" customHeight="1"/>
  <cols>
    <col min="1" max="1" width="46.421875" style="113" customWidth="1"/>
    <col min="2" max="2" width="14.421875" style="110" customWidth="1"/>
    <col min="3" max="3" width="15.140625" style="110" customWidth="1"/>
    <col min="4" max="4" width="28.57421875" style="110" customWidth="1"/>
    <col min="5" max="5" width="27.8515625" style="110" customWidth="1"/>
    <col min="6" max="6" width="27.7109375" style="114" customWidth="1"/>
    <col min="7" max="7" width="28.140625" style="114" customWidth="1"/>
    <col min="8" max="16384" width="30.140625" style="145" customWidth="1"/>
  </cols>
  <sheetData>
    <row r="1" spans="1:7" s="111" customFormat="1" ht="16.5" customHeight="1">
      <c r="A1" s="231" t="s">
        <v>0</v>
      </c>
      <c r="B1" s="231"/>
      <c r="C1" s="110"/>
      <c r="D1" s="110"/>
      <c r="E1" s="110"/>
      <c r="F1" s="229" t="s">
        <v>96</v>
      </c>
      <c r="G1" s="229"/>
    </row>
    <row r="2" spans="1:7" s="111" customFormat="1" ht="24.75" customHeight="1">
      <c r="A2" s="232" t="s">
        <v>326</v>
      </c>
      <c r="B2" s="232"/>
      <c r="C2" s="110"/>
      <c r="D2" s="110"/>
      <c r="E2" s="110"/>
      <c r="F2" s="230" t="s">
        <v>97</v>
      </c>
      <c r="G2" s="230"/>
    </row>
    <row r="3" spans="1:7" s="111" customFormat="1" ht="16.5" customHeight="1">
      <c r="A3" s="112"/>
      <c r="B3" s="110"/>
      <c r="C3" s="110"/>
      <c r="D3" s="110"/>
      <c r="E3" s="110"/>
      <c r="F3" s="230" t="s">
        <v>98</v>
      </c>
      <c r="G3" s="230"/>
    </row>
    <row r="4" spans="1:7" s="111" customFormat="1" ht="1.5" customHeight="1">
      <c r="A4" s="113"/>
      <c r="B4" s="110"/>
      <c r="C4" s="110"/>
      <c r="D4" s="110"/>
      <c r="E4" s="110"/>
      <c r="F4" s="114"/>
      <c r="G4" s="114"/>
    </row>
    <row r="5" spans="1:7" s="111" customFormat="1" ht="18.75" customHeight="1">
      <c r="A5" s="228" t="s">
        <v>92</v>
      </c>
      <c r="B5" s="228"/>
      <c r="C5" s="228"/>
      <c r="D5" s="228"/>
      <c r="E5" s="228"/>
      <c r="F5" s="228"/>
      <c r="G5" s="228"/>
    </row>
    <row r="6" spans="1:7" s="111" customFormat="1" ht="20.25" customHeight="1">
      <c r="A6" s="228" t="s">
        <v>366</v>
      </c>
      <c r="B6" s="228"/>
      <c r="C6" s="228"/>
      <c r="D6" s="228"/>
      <c r="E6" s="228"/>
      <c r="F6" s="228"/>
      <c r="G6" s="228"/>
    </row>
    <row r="7" spans="1:7" s="113" customFormat="1" ht="24" customHeight="1">
      <c r="A7" s="215" t="s">
        <v>95</v>
      </c>
      <c r="B7" s="219" t="s">
        <v>99</v>
      </c>
      <c r="C7" s="219" t="s">
        <v>94</v>
      </c>
      <c r="D7" s="219" t="s">
        <v>367</v>
      </c>
      <c r="E7" s="219"/>
      <c r="F7" s="217" t="s">
        <v>128</v>
      </c>
      <c r="G7" s="218"/>
    </row>
    <row r="8" spans="1:7" s="117" customFormat="1" ht="25.5" customHeight="1">
      <c r="A8" s="216"/>
      <c r="B8" s="220"/>
      <c r="C8" s="220"/>
      <c r="D8" s="115" t="s">
        <v>127</v>
      </c>
      <c r="E8" s="115" t="s">
        <v>93</v>
      </c>
      <c r="F8" s="115" t="s">
        <v>127</v>
      </c>
      <c r="G8" s="116" t="s">
        <v>93</v>
      </c>
    </row>
    <row r="9" spans="1:7" s="122" customFormat="1" ht="26.25" customHeight="1">
      <c r="A9" s="118">
        <v>1</v>
      </c>
      <c r="B9" s="119">
        <v>2</v>
      </c>
      <c r="C9" s="119">
        <v>3</v>
      </c>
      <c r="D9" s="119" t="s">
        <v>129</v>
      </c>
      <c r="E9" s="119" t="s">
        <v>130</v>
      </c>
      <c r="F9" s="120" t="s">
        <v>131</v>
      </c>
      <c r="G9" s="121" t="s">
        <v>132</v>
      </c>
    </row>
    <row r="10" spans="1:7" s="122" customFormat="1" ht="23.25" customHeight="1">
      <c r="A10" s="123" t="s">
        <v>100</v>
      </c>
      <c r="B10" s="50">
        <v>1</v>
      </c>
      <c r="C10" s="124"/>
      <c r="D10" s="125">
        <v>1323395612</v>
      </c>
      <c r="E10" s="125">
        <v>890182485</v>
      </c>
      <c r="F10" s="125">
        <v>8148503735</v>
      </c>
      <c r="G10" s="126">
        <v>6420183657</v>
      </c>
    </row>
    <row r="11" spans="1:7" s="111" customFormat="1" ht="21.75" customHeight="1">
      <c r="A11" s="127" t="s">
        <v>101</v>
      </c>
      <c r="B11" s="50"/>
      <c r="C11" s="51"/>
      <c r="D11" s="84">
        <v>0</v>
      </c>
      <c r="E11" s="84">
        <v>0</v>
      </c>
      <c r="F11" s="84">
        <v>0</v>
      </c>
      <c r="G11" s="126">
        <v>0</v>
      </c>
    </row>
    <row r="12" spans="1:7" s="111" customFormat="1" ht="33" customHeight="1">
      <c r="A12" s="127" t="s">
        <v>102</v>
      </c>
      <c r="B12" s="51" t="s">
        <v>123</v>
      </c>
      <c r="C12" s="51"/>
      <c r="D12" s="84">
        <v>66799440</v>
      </c>
      <c r="E12" s="84">
        <v>233581102</v>
      </c>
      <c r="F12" s="84">
        <v>287470696</v>
      </c>
      <c r="G12" s="213">
        <v>788293500</v>
      </c>
    </row>
    <row r="13" spans="1:7" s="111" customFormat="1" ht="32.25" customHeight="1">
      <c r="A13" s="127" t="s">
        <v>103</v>
      </c>
      <c r="B13" s="51" t="s">
        <v>124</v>
      </c>
      <c r="C13" s="51"/>
      <c r="D13" s="84">
        <v>180429300</v>
      </c>
      <c r="E13" s="84">
        <v>67815100</v>
      </c>
      <c r="F13" s="84">
        <v>1592999600</v>
      </c>
      <c r="G13" s="213">
        <v>218775900</v>
      </c>
    </row>
    <row r="14" spans="1:7" s="111" customFormat="1" ht="27" customHeight="1">
      <c r="A14" s="127" t="s">
        <v>104</v>
      </c>
      <c r="B14" s="51" t="s">
        <v>125</v>
      </c>
      <c r="C14" s="51"/>
      <c r="D14" s="84">
        <v>800000000</v>
      </c>
      <c r="E14" s="84">
        <v>550298878</v>
      </c>
      <c r="F14" s="84">
        <v>5499537500</v>
      </c>
      <c r="G14" s="213">
        <v>4179444553</v>
      </c>
    </row>
    <row r="15" spans="1:7" s="111" customFormat="1" ht="27" customHeight="1">
      <c r="A15" s="128" t="s">
        <v>358</v>
      </c>
      <c r="B15" s="51">
        <v>1.7</v>
      </c>
      <c r="C15" s="51"/>
      <c r="D15" s="84"/>
      <c r="E15" s="84"/>
      <c r="F15" s="84"/>
      <c r="G15" s="213"/>
    </row>
    <row r="16" spans="1:7" s="111" customFormat="1" ht="27" customHeight="1">
      <c r="A16" s="127" t="s">
        <v>105</v>
      </c>
      <c r="B16" s="51" t="s">
        <v>126</v>
      </c>
      <c r="C16" s="51"/>
      <c r="D16" s="84">
        <v>276166872</v>
      </c>
      <c r="E16" s="84">
        <v>38487405</v>
      </c>
      <c r="F16" s="84">
        <v>768495939</v>
      </c>
      <c r="G16" s="213">
        <v>1233669704</v>
      </c>
    </row>
    <row r="17" spans="1:7" s="111" customFormat="1" ht="22.5" customHeight="1">
      <c r="A17" s="123" t="s">
        <v>106</v>
      </c>
      <c r="B17" s="50">
        <v>2</v>
      </c>
      <c r="C17" s="50"/>
      <c r="D17" s="125"/>
      <c r="E17" s="125">
        <v>0</v>
      </c>
      <c r="F17" s="125"/>
      <c r="G17" s="126"/>
    </row>
    <row r="18" spans="1:7" s="111" customFormat="1" ht="34.5" customHeight="1">
      <c r="A18" s="123" t="s">
        <v>107</v>
      </c>
      <c r="B18" s="50">
        <v>10</v>
      </c>
      <c r="C18" s="50"/>
      <c r="D18" s="125">
        <v>1323395612</v>
      </c>
      <c r="E18" s="125">
        <v>890182485</v>
      </c>
      <c r="F18" s="125">
        <v>8148503735</v>
      </c>
      <c r="G18" s="126">
        <v>6420183657</v>
      </c>
    </row>
    <row r="19" spans="1:7" s="111" customFormat="1" ht="27" customHeight="1">
      <c r="A19" s="123" t="s">
        <v>108</v>
      </c>
      <c r="B19" s="50">
        <v>11</v>
      </c>
      <c r="C19" s="50"/>
      <c r="D19" s="125">
        <v>1025418789</v>
      </c>
      <c r="E19" s="125">
        <v>1900689172</v>
      </c>
      <c r="F19" s="125">
        <v>6471912786</v>
      </c>
      <c r="G19" s="126">
        <v>5851564389</v>
      </c>
    </row>
    <row r="20" spans="1:7" s="111" customFormat="1" ht="33" customHeight="1">
      <c r="A20" s="123" t="s">
        <v>109</v>
      </c>
      <c r="B20" s="50">
        <v>20</v>
      </c>
      <c r="C20" s="50"/>
      <c r="D20" s="125">
        <v>297976823</v>
      </c>
      <c r="E20" s="125">
        <v>-1010506687</v>
      </c>
      <c r="F20" s="125">
        <v>1676590949</v>
      </c>
      <c r="G20" s="126">
        <v>568619268</v>
      </c>
    </row>
    <row r="21" spans="1:7" s="111" customFormat="1" ht="27" customHeight="1">
      <c r="A21" s="123" t="s">
        <v>110</v>
      </c>
      <c r="B21" s="50">
        <v>25</v>
      </c>
      <c r="C21" s="50"/>
      <c r="D21" s="125">
        <v>278555149</v>
      </c>
      <c r="E21" s="125">
        <v>622209501</v>
      </c>
      <c r="F21" s="125">
        <v>1534709017</v>
      </c>
      <c r="G21" s="126">
        <v>2023063716</v>
      </c>
    </row>
    <row r="22" spans="1:7" s="111" customFormat="1" ht="32.25" customHeight="1">
      <c r="A22" s="123" t="s">
        <v>111</v>
      </c>
      <c r="B22" s="50">
        <v>30</v>
      </c>
      <c r="C22" s="50"/>
      <c r="D22" s="125">
        <v>19421674</v>
      </c>
      <c r="E22" s="125">
        <v>-1632716188</v>
      </c>
      <c r="F22" s="125">
        <v>141881932</v>
      </c>
      <c r="G22" s="126">
        <v>-1454444448</v>
      </c>
    </row>
    <row r="23" spans="1:7" s="111" customFormat="1" ht="27" customHeight="1">
      <c r="A23" s="123" t="s">
        <v>112</v>
      </c>
      <c r="B23" s="50">
        <v>31</v>
      </c>
      <c r="C23" s="50"/>
      <c r="D23" s="125">
        <v>2279666</v>
      </c>
      <c r="E23" s="125">
        <v>17765080</v>
      </c>
      <c r="F23" s="125">
        <v>23387879</v>
      </c>
      <c r="G23" s="126">
        <v>34956438</v>
      </c>
    </row>
    <row r="24" spans="1:7" s="111" customFormat="1" ht="23.25" customHeight="1">
      <c r="A24" s="123" t="s">
        <v>113</v>
      </c>
      <c r="B24" s="50">
        <v>32</v>
      </c>
      <c r="C24" s="50"/>
      <c r="D24" s="125"/>
      <c r="E24" s="125">
        <v>641340</v>
      </c>
      <c r="F24" s="125">
        <v>32157177</v>
      </c>
      <c r="G24" s="126">
        <v>5195666</v>
      </c>
    </row>
    <row r="25" spans="1:7" s="111" customFormat="1" ht="27" customHeight="1">
      <c r="A25" s="123" t="s">
        <v>114</v>
      </c>
      <c r="B25" s="50">
        <v>40</v>
      </c>
      <c r="C25" s="50"/>
      <c r="D25" s="125">
        <v>2279666</v>
      </c>
      <c r="E25" s="125">
        <v>17123740</v>
      </c>
      <c r="F25" s="125">
        <v>-8769298</v>
      </c>
      <c r="G25" s="126">
        <v>29760772</v>
      </c>
    </row>
    <row r="26" spans="1:7" s="111" customFormat="1" ht="32.25" customHeight="1">
      <c r="A26" s="123" t="s">
        <v>115</v>
      </c>
      <c r="B26" s="50">
        <v>50</v>
      </c>
      <c r="C26" s="50"/>
      <c r="D26" s="125">
        <v>21701340</v>
      </c>
      <c r="E26" s="125">
        <v>-1615592448</v>
      </c>
      <c r="F26" s="125">
        <v>133112634</v>
      </c>
      <c r="G26" s="126">
        <v>-1424683676</v>
      </c>
    </row>
    <row r="27" spans="1:7" s="111" customFormat="1" ht="23.25" customHeight="1">
      <c r="A27" s="123" t="s">
        <v>116</v>
      </c>
      <c r="B27" s="50">
        <v>51</v>
      </c>
      <c r="C27" s="50"/>
      <c r="D27" s="125"/>
      <c r="E27" s="125"/>
      <c r="F27" s="125"/>
      <c r="G27" s="126">
        <v>7989594</v>
      </c>
    </row>
    <row r="28" spans="1:7" s="111" customFormat="1" ht="33" customHeight="1">
      <c r="A28" s="123" t="s">
        <v>117</v>
      </c>
      <c r="B28" s="50">
        <v>60</v>
      </c>
      <c r="C28" s="50" t="s">
        <v>322</v>
      </c>
      <c r="D28" s="125">
        <v>21701340</v>
      </c>
      <c r="E28" s="125">
        <v>-1615592448</v>
      </c>
      <c r="F28" s="125">
        <v>133112634</v>
      </c>
      <c r="G28" s="126">
        <v>-1432673270</v>
      </c>
    </row>
    <row r="29" spans="1:7" s="122" customFormat="1" ht="27" customHeight="1">
      <c r="A29" s="129" t="s">
        <v>118</v>
      </c>
      <c r="B29" s="130">
        <v>70</v>
      </c>
      <c r="C29" s="130"/>
      <c r="D29" s="131">
        <v>0</v>
      </c>
      <c r="E29" s="196">
        <v>0</v>
      </c>
      <c r="F29" s="131">
        <v>0</v>
      </c>
      <c r="G29" s="197">
        <v>0</v>
      </c>
    </row>
    <row r="30" spans="1:7" s="111" customFormat="1" ht="15.75">
      <c r="A30" s="113"/>
      <c r="B30" s="110"/>
      <c r="C30" s="110"/>
      <c r="D30" s="110"/>
      <c r="E30" s="110"/>
      <c r="F30" s="225" t="s">
        <v>368</v>
      </c>
      <c r="G30" s="225"/>
    </row>
    <row r="31" spans="1:7" s="111" customFormat="1" ht="15" customHeight="1">
      <c r="A31" s="117" t="s">
        <v>347</v>
      </c>
      <c r="B31" s="226"/>
      <c r="C31" s="226"/>
      <c r="D31" s="226" t="s">
        <v>119</v>
      </c>
      <c r="E31" s="226"/>
      <c r="F31" s="226" t="s">
        <v>120</v>
      </c>
      <c r="G31" s="226"/>
    </row>
    <row r="32" spans="1:7" s="111" customFormat="1" ht="15" customHeight="1">
      <c r="A32" s="133" t="s">
        <v>348</v>
      </c>
      <c r="B32" s="222"/>
      <c r="C32" s="222"/>
      <c r="D32" s="222" t="s">
        <v>121</v>
      </c>
      <c r="E32" s="222"/>
      <c r="F32" s="227" t="s">
        <v>121</v>
      </c>
      <c r="G32" s="227"/>
    </row>
    <row r="33" spans="1:7" s="111" customFormat="1" ht="28.5" customHeight="1">
      <c r="A33" s="113"/>
      <c r="B33" s="134"/>
      <c r="C33" s="110"/>
      <c r="D33" s="135"/>
      <c r="E33" s="135"/>
      <c r="F33" s="97"/>
      <c r="G33" s="136"/>
    </row>
    <row r="34" spans="1:7" s="111" customFormat="1" ht="28.5" customHeight="1">
      <c r="A34" s="113"/>
      <c r="B34" s="134"/>
      <c r="C34" s="110"/>
      <c r="D34" s="135"/>
      <c r="E34" s="135"/>
      <c r="F34" s="146"/>
      <c r="G34" s="137"/>
    </row>
    <row r="35" spans="1:7" s="111" customFormat="1" ht="28.5" customHeight="1">
      <c r="A35" s="138"/>
      <c r="B35" s="223"/>
      <c r="C35" s="223"/>
      <c r="D35" s="135"/>
      <c r="E35" s="135"/>
      <c r="F35" s="212"/>
      <c r="G35" s="139"/>
    </row>
    <row r="36" spans="1:7" s="141" customFormat="1" ht="28.5" customHeight="1">
      <c r="A36" s="140" t="s">
        <v>369</v>
      </c>
      <c r="B36" s="221"/>
      <c r="C36" s="221"/>
      <c r="D36" s="221" t="s">
        <v>122</v>
      </c>
      <c r="E36" s="221"/>
      <c r="F36" s="224" t="s">
        <v>384</v>
      </c>
      <c r="G36" s="224"/>
    </row>
    <row r="37" spans="1:7" s="111" customFormat="1" ht="28.5" customHeight="1">
      <c r="A37" s="132"/>
      <c r="B37" s="110"/>
      <c r="C37" s="143"/>
      <c r="D37" s="143"/>
      <c r="E37" s="110"/>
      <c r="F37" s="142"/>
      <c r="G37" s="142"/>
    </row>
    <row r="38" spans="1:7" s="111" customFormat="1" ht="28.5" customHeight="1">
      <c r="A38" s="132"/>
      <c r="B38" s="110"/>
      <c r="C38" s="110"/>
      <c r="D38" s="110"/>
      <c r="E38" s="110"/>
      <c r="F38" s="142"/>
      <c r="G38" s="142"/>
    </row>
    <row r="39" spans="1:7" s="111" customFormat="1" ht="28.5" customHeight="1">
      <c r="A39" s="132"/>
      <c r="B39" s="110"/>
      <c r="C39" s="110"/>
      <c r="D39" s="110"/>
      <c r="E39" s="110"/>
      <c r="F39" s="142"/>
      <c r="G39" s="142"/>
    </row>
    <row r="40" ht="28.5" customHeight="1">
      <c r="E40" s="144"/>
    </row>
  </sheetData>
  <sheetProtection/>
  <mergeCells count="23">
    <mergeCell ref="A6:G6"/>
    <mergeCell ref="F1:G1"/>
    <mergeCell ref="F2:G2"/>
    <mergeCell ref="F3:G3"/>
    <mergeCell ref="A1:B1"/>
    <mergeCell ref="A2:B2"/>
    <mergeCell ref="A5:G5"/>
    <mergeCell ref="F31:G31"/>
    <mergeCell ref="F32:G32"/>
    <mergeCell ref="C7:C8"/>
    <mergeCell ref="B31:C31"/>
    <mergeCell ref="D31:E31"/>
    <mergeCell ref="D32:E32"/>
    <mergeCell ref="A7:A8"/>
    <mergeCell ref="F7:G7"/>
    <mergeCell ref="B7:B8"/>
    <mergeCell ref="D36:E36"/>
    <mergeCell ref="B36:C36"/>
    <mergeCell ref="B32:C32"/>
    <mergeCell ref="B35:C35"/>
    <mergeCell ref="D7:E7"/>
    <mergeCell ref="F36:G36"/>
    <mergeCell ref="F30:G30"/>
  </mergeCells>
  <printOptions horizontalCentered="1"/>
  <pageMargins left="0.5118110236220472" right="0.5118110236220472" top="0.6299212598425197" bottom="0" header="0" footer="0"/>
  <pageSetup horizontalDpi="600" verticalDpi="600" orientation="landscape" paperSize="9" scale="60" r:id="rId3"/>
  <legacyDrawing r:id="rId2"/>
</worksheet>
</file>

<file path=xl/worksheets/sheet2.xml><?xml version="1.0" encoding="utf-8"?>
<worksheet xmlns="http://schemas.openxmlformats.org/spreadsheetml/2006/main" xmlns:r="http://schemas.openxmlformats.org/officeDocument/2006/relationships">
  <dimension ref="A1:E99"/>
  <sheetViews>
    <sheetView zoomScalePageLayoutView="0" workbookViewId="0" topLeftCell="A1">
      <selection activeCell="C96" sqref="C96"/>
    </sheetView>
  </sheetViews>
  <sheetFormatPr defaultColWidth="9.140625" defaultRowHeight="12.75"/>
  <cols>
    <col min="1" max="1" width="59.00390625" style="148" bestFit="1" customWidth="1"/>
    <col min="2" max="2" width="7.7109375" style="148" customWidth="1"/>
    <col min="3" max="3" width="13.140625" style="156" customWidth="1"/>
    <col min="4" max="4" width="21.8515625" style="5" customWidth="1"/>
    <col min="5" max="5" width="22.28125" style="5" customWidth="1"/>
    <col min="6" max="16384" width="9.140625" style="148" customWidth="1"/>
  </cols>
  <sheetData>
    <row r="1" spans="1:5" ht="18.75">
      <c r="A1" s="147" t="s">
        <v>0</v>
      </c>
      <c r="B1" s="147"/>
      <c r="C1" s="147"/>
      <c r="D1" s="147"/>
      <c r="E1" s="1" t="s">
        <v>1</v>
      </c>
    </row>
    <row r="2" spans="1:5" s="151" customFormat="1" ht="15" customHeight="1">
      <c r="A2" s="149" t="s">
        <v>326</v>
      </c>
      <c r="B2" s="150"/>
      <c r="C2" s="233" t="s">
        <v>2</v>
      </c>
      <c r="D2" s="233"/>
      <c r="E2" s="233"/>
    </row>
    <row r="3" spans="1:5" ht="15.75">
      <c r="A3" s="152"/>
      <c r="B3" s="153"/>
      <c r="C3" s="233" t="s">
        <v>3</v>
      </c>
      <c r="D3" s="233"/>
      <c r="E3" s="233"/>
    </row>
    <row r="4" spans="1:5" ht="9.75" customHeight="1">
      <c r="A4" s="152"/>
      <c r="B4" s="153"/>
      <c r="C4" s="154"/>
      <c r="D4" s="2"/>
      <c r="E4" s="2"/>
    </row>
    <row r="5" spans="1:5" ht="19.5">
      <c r="A5" s="234" t="s">
        <v>4</v>
      </c>
      <c r="B5" s="234"/>
      <c r="C5" s="234"/>
      <c r="D5" s="234"/>
      <c r="E5" s="234"/>
    </row>
    <row r="6" spans="1:5" s="151" customFormat="1" ht="15">
      <c r="A6" s="235" t="s">
        <v>370</v>
      </c>
      <c r="B6" s="235"/>
      <c r="C6" s="235"/>
      <c r="D6" s="235"/>
      <c r="E6" s="235"/>
    </row>
    <row r="7" spans="1:5" ht="15.75">
      <c r="A7" s="155"/>
      <c r="B7" s="155"/>
      <c r="D7" s="157"/>
      <c r="E7" s="3" t="s">
        <v>5</v>
      </c>
    </row>
    <row r="8" spans="1:5" s="151" customFormat="1" ht="39.75" customHeight="1">
      <c r="A8" s="158" t="s">
        <v>6</v>
      </c>
      <c r="B8" s="159" t="s">
        <v>7</v>
      </c>
      <c r="C8" s="160" t="s">
        <v>8</v>
      </c>
      <c r="D8" s="161" t="s">
        <v>133</v>
      </c>
      <c r="E8" s="162" t="s">
        <v>9</v>
      </c>
    </row>
    <row r="9" spans="1:5" s="151" customFormat="1" ht="14.25">
      <c r="A9" s="163">
        <v>1</v>
      </c>
      <c r="B9" s="164">
        <v>2</v>
      </c>
      <c r="C9" s="165" t="s">
        <v>10</v>
      </c>
      <c r="D9" s="166">
        <v>4</v>
      </c>
      <c r="E9" s="62">
        <v>5</v>
      </c>
    </row>
    <row r="10" spans="1:5" s="151" customFormat="1" ht="19.5" customHeight="1">
      <c r="A10" s="167" t="s">
        <v>11</v>
      </c>
      <c r="B10" s="66">
        <v>100</v>
      </c>
      <c r="C10" s="168"/>
      <c r="D10" s="65">
        <v>75040752475</v>
      </c>
      <c r="E10" s="65">
        <v>105502901100</v>
      </c>
    </row>
    <row r="11" spans="1:5" s="151" customFormat="1" ht="19.5" customHeight="1">
      <c r="A11" s="169"/>
      <c r="B11" s="64"/>
      <c r="C11" s="170"/>
      <c r="D11" s="63">
        <v>0</v>
      </c>
      <c r="E11" s="63"/>
    </row>
    <row r="12" spans="1:5" s="151" customFormat="1" ht="19.5" customHeight="1">
      <c r="A12" s="167" t="s">
        <v>12</v>
      </c>
      <c r="B12" s="66">
        <v>110</v>
      </c>
      <c r="C12" s="168" t="s">
        <v>13</v>
      </c>
      <c r="D12" s="65">
        <v>10754761802</v>
      </c>
      <c r="E12" s="65">
        <v>17501506390</v>
      </c>
    </row>
    <row r="13" spans="1:5" s="151" customFormat="1" ht="19.5" customHeight="1">
      <c r="A13" s="169" t="s">
        <v>14</v>
      </c>
      <c r="B13" s="64">
        <v>111</v>
      </c>
      <c r="C13" s="170"/>
      <c r="D13" s="63">
        <v>10754761802</v>
      </c>
      <c r="E13" s="63">
        <v>16001506390</v>
      </c>
    </row>
    <row r="14" spans="1:5" s="151" customFormat="1" ht="19.5" customHeight="1">
      <c r="A14" s="169" t="s">
        <v>15</v>
      </c>
      <c r="B14" s="64">
        <v>112</v>
      </c>
      <c r="C14" s="170"/>
      <c r="D14" s="63">
        <v>0</v>
      </c>
      <c r="E14" s="63">
        <v>1500000000</v>
      </c>
    </row>
    <row r="15" spans="1:5" s="151" customFormat="1" ht="19.5" customHeight="1">
      <c r="A15" s="167" t="s">
        <v>16</v>
      </c>
      <c r="B15" s="66">
        <v>120</v>
      </c>
      <c r="C15" s="168" t="s">
        <v>17</v>
      </c>
      <c r="D15" s="65">
        <v>44823364734</v>
      </c>
      <c r="E15" s="65">
        <v>10476433870</v>
      </c>
    </row>
    <row r="16" spans="1:5" s="151" customFormat="1" ht="19.5" customHeight="1">
      <c r="A16" s="169" t="s">
        <v>18</v>
      </c>
      <c r="B16" s="64">
        <v>121</v>
      </c>
      <c r="C16" s="170"/>
      <c r="D16" s="63">
        <v>46839023039</v>
      </c>
      <c r="E16" s="63">
        <v>11555415870</v>
      </c>
    </row>
    <row r="17" spans="1:5" s="151" customFormat="1" ht="19.5" customHeight="1">
      <c r="A17" s="169" t="s">
        <v>19</v>
      </c>
      <c r="B17" s="64">
        <v>129</v>
      </c>
      <c r="C17" s="170"/>
      <c r="D17" s="63">
        <v>-2015658305</v>
      </c>
      <c r="E17" s="63">
        <v>-1078982000</v>
      </c>
    </row>
    <row r="18" spans="1:5" s="151" customFormat="1" ht="19.5" customHeight="1">
      <c r="A18" s="167" t="s">
        <v>20</v>
      </c>
      <c r="B18" s="66">
        <v>130</v>
      </c>
      <c r="C18" s="168" t="s">
        <v>301</v>
      </c>
      <c r="D18" s="65">
        <v>16079719302</v>
      </c>
      <c r="E18" s="65">
        <v>74880504726</v>
      </c>
    </row>
    <row r="19" spans="1:5" s="151" customFormat="1" ht="19.5" customHeight="1">
      <c r="A19" s="169" t="s">
        <v>21</v>
      </c>
      <c r="B19" s="64">
        <v>131</v>
      </c>
      <c r="C19" s="170"/>
      <c r="D19" s="63">
        <v>2252162725</v>
      </c>
      <c r="E19" s="63">
        <v>102162725</v>
      </c>
    </row>
    <row r="20" spans="1:5" s="151" customFormat="1" ht="19.5" customHeight="1">
      <c r="A20" s="169" t="s">
        <v>22</v>
      </c>
      <c r="B20" s="64">
        <v>132</v>
      </c>
      <c r="C20" s="170"/>
      <c r="D20" s="63">
        <v>6664255717</v>
      </c>
      <c r="E20" s="63">
        <v>7267782282</v>
      </c>
    </row>
    <row r="21" spans="1:5" s="151" customFormat="1" ht="19.5" customHeight="1">
      <c r="A21" s="169" t="s">
        <v>23</v>
      </c>
      <c r="B21" s="64">
        <v>133</v>
      </c>
      <c r="C21" s="170"/>
      <c r="D21" s="63">
        <v>158772373</v>
      </c>
      <c r="E21" s="63">
        <v>0</v>
      </c>
    </row>
    <row r="22" spans="1:5" s="151" customFormat="1" ht="19.5" customHeight="1">
      <c r="A22" s="169" t="s">
        <v>24</v>
      </c>
      <c r="B22" s="64">
        <v>135</v>
      </c>
      <c r="C22" s="170"/>
      <c r="D22" s="63">
        <v>4070743619</v>
      </c>
      <c r="E22" s="63">
        <v>4070743619</v>
      </c>
    </row>
    <row r="23" spans="1:5" s="151" customFormat="1" ht="19.5" customHeight="1">
      <c r="A23" s="169" t="s">
        <v>25</v>
      </c>
      <c r="B23" s="64">
        <v>138</v>
      </c>
      <c r="C23" s="170"/>
      <c r="D23" s="63">
        <v>3516443679</v>
      </c>
      <c r="E23" s="63">
        <v>64022474911</v>
      </c>
    </row>
    <row r="24" spans="1:5" s="151" customFormat="1" ht="19.5" customHeight="1">
      <c r="A24" s="169" t="s">
        <v>26</v>
      </c>
      <c r="B24" s="64">
        <v>139</v>
      </c>
      <c r="C24" s="168"/>
      <c r="D24" s="63">
        <v>-582658811</v>
      </c>
      <c r="E24" s="63">
        <v>-582658811</v>
      </c>
    </row>
    <row r="25" spans="1:5" s="151" customFormat="1" ht="19.5" customHeight="1">
      <c r="A25" s="167" t="s">
        <v>27</v>
      </c>
      <c r="B25" s="66">
        <v>140</v>
      </c>
      <c r="C25" s="168"/>
      <c r="D25" s="65">
        <v>418017706</v>
      </c>
      <c r="E25" s="65">
        <v>249515141</v>
      </c>
    </row>
    <row r="26" spans="1:5" s="151" customFormat="1" ht="19.5" customHeight="1">
      <c r="A26" s="167" t="s">
        <v>28</v>
      </c>
      <c r="B26" s="66">
        <v>150</v>
      </c>
      <c r="C26" s="168"/>
      <c r="D26" s="65">
        <v>2964888931</v>
      </c>
      <c r="E26" s="65">
        <v>2394940973</v>
      </c>
    </row>
    <row r="27" spans="1:5" s="151" customFormat="1" ht="19.5" customHeight="1">
      <c r="A27" s="169" t="s">
        <v>29</v>
      </c>
      <c r="B27" s="64">
        <v>151</v>
      </c>
      <c r="C27" s="168"/>
      <c r="D27" s="63">
        <v>297909958</v>
      </c>
      <c r="E27" s="63">
        <v>199226056</v>
      </c>
    </row>
    <row r="28" spans="1:5" s="151" customFormat="1" ht="19.5" customHeight="1">
      <c r="A28" s="169" t="s">
        <v>30</v>
      </c>
      <c r="B28" s="64">
        <v>152</v>
      </c>
      <c r="C28" s="168"/>
      <c r="D28" s="63">
        <v>150497220</v>
      </c>
      <c r="E28" s="63">
        <v>121963261</v>
      </c>
    </row>
    <row r="29" spans="1:5" s="151" customFormat="1" ht="19.5" customHeight="1">
      <c r="A29" s="169" t="s">
        <v>31</v>
      </c>
      <c r="B29" s="64">
        <v>154</v>
      </c>
      <c r="C29" s="168"/>
      <c r="D29" s="63"/>
      <c r="E29" s="63">
        <v>0</v>
      </c>
    </row>
    <row r="30" spans="1:5" s="151" customFormat="1" ht="19.5" customHeight="1">
      <c r="A30" s="169" t="s">
        <v>90</v>
      </c>
      <c r="B30" s="64">
        <v>157</v>
      </c>
      <c r="C30" s="168"/>
      <c r="D30" s="63"/>
      <c r="E30" s="63"/>
    </row>
    <row r="31" spans="1:5" s="151" customFormat="1" ht="19.5" customHeight="1">
      <c r="A31" s="169" t="s">
        <v>91</v>
      </c>
      <c r="B31" s="64">
        <v>158</v>
      </c>
      <c r="C31" s="168"/>
      <c r="D31" s="63">
        <v>2516481753</v>
      </c>
      <c r="E31" s="63">
        <v>2073751656</v>
      </c>
    </row>
    <row r="32" spans="1:5" s="151" customFormat="1" ht="19.5" customHeight="1">
      <c r="A32" s="167" t="s">
        <v>32</v>
      </c>
      <c r="B32" s="66">
        <v>200</v>
      </c>
      <c r="C32" s="168"/>
      <c r="D32" s="65">
        <v>65509159237</v>
      </c>
      <c r="E32" s="65">
        <v>39677167013</v>
      </c>
    </row>
    <row r="33" spans="1:5" s="151" customFormat="1" ht="19.5" customHeight="1">
      <c r="A33" s="167" t="s">
        <v>33</v>
      </c>
      <c r="B33" s="66">
        <v>210</v>
      </c>
      <c r="C33" s="168"/>
      <c r="D33" s="65"/>
      <c r="E33" s="65"/>
    </row>
    <row r="34" spans="1:5" s="151" customFormat="1" ht="19.5" customHeight="1">
      <c r="A34" s="169" t="s">
        <v>34</v>
      </c>
      <c r="B34" s="64">
        <v>211</v>
      </c>
      <c r="C34" s="168"/>
      <c r="D34" s="63"/>
      <c r="E34" s="63"/>
    </row>
    <row r="35" spans="1:5" s="151" customFormat="1" ht="19.5" customHeight="1">
      <c r="A35" s="169" t="s">
        <v>35</v>
      </c>
      <c r="B35" s="64">
        <v>212</v>
      </c>
      <c r="C35" s="168"/>
      <c r="D35" s="63"/>
      <c r="E35" s="63"/>
    </row>
    <row r="36" spans="1:5" s="151" customFormat="1" ht="19.5" customHeight="1">
      <c r="A36" s="169" t="s">
        <v>36</v>
      </c>
      <c r="B36" s="64">
        <v>213</v>
      </c>
      <c r="C36" s="168"/>
      <c r="D36" s="63"/>
      <c r="E36" s="63"/>
    </row>
    <row r="37" spans="1:5" s="151" customFormat="1" ht="19.5" customHeight="1">
      <c r="A37" s="169" t="s">
        <v>37</v>
      </c>
      <c r="B37" s="64">
        <v>218</v>
      </c>
      <c r="C37" s="168"/>
      <c r="D37" s="63"/>
      <c r="E37" s="63"/>
    </row>
    <row r="38" spans="1:5" s="151" customFormat="1" ht="19.5" customHeight="1">
      <c r="A38" s="169" t="s">
        <v>38</v>
      </c>
      <c r="B38" s="64">
        <v>219</v>
      </c>
      <c r="C38" s="168"/>
      <c r="D38" s="63"/>
      <c r="E38" s="63"/>
    </row>
    <row r="39" spans="1:5" s="151" customFormat="1" ht="19.5" customHeight="1">
      <c r="A39" s="167" t="s">
        <v>39</v>
      </c>
      <c r="B39" s="66">
        <v>220</v>
      </c>
      <c r="C39" s="168"/>
      <c r="D39" s="65">
        <v>45755485821</v>
      </c>
      <c r="E39" s="65">
        <v>37581098919</v>
      </c>
    </row>
    <row r="40" spans="1:5" s="151" customFormat="1" ht="19.5" customHeight="1">
      <c r="A40" s="169" t="s">
        <v>40</v>
      </c>
      <c r="B40" s="64">
        <v>221</v>
      </c>
      <c r="C40" s="168" t="s">
        <v>41</v>
      </c>
      <c r="D40" s="65">
        <v>2487734606</v>
      </c>
      <c r="E40" s="65">
        <v>2647675494</v>
      </c>
    </row>
    <row r="41" spans="1:5" s="151" customFormat="1" ht="19.5" customHeight="1">
      <c r="A41" s="169" t="s">
        <v>42</v>
      </c>
      <c r="B41" s="64">
        <v>222</v>
      </c>
      <c r="C41" s="168"/>
      <c r="D41" s="63">
        <v>5504928944</v>
      </c>
      <c r="E41" s="63">
        <v>5441568944</v>
      </c>
    </row>
    <row r="42" spans="1:5" s="151" customFormat="1" ht="19.5" customHeight="1">
      <c r="A42" s="169" t="s">
        <v>43</v>
      </c>
      <c r="B42" s="64">
        <v>223</v>
      </c>
      <c r="C42" s="168"/>
      <c r="D42" s="63">
        <v>-3017194338</v>
      </c>
      <c r="E42" s="63">
        <v>-2793893450</v>
      </c>
    </row>
    <row r="43" spans="1:5" s="151" customFormat="1" ht="19.5" customHeight="1">
      <c r="A43" s="169" t="s">
        <v>44</v>
      </c>
      <c r="B43" s="64">
        <v>224</v>
      </c>
      <c r="C43" s="168"/>
      <c r="D43" s="65"/>
      <c r="E43" s="63">
        <v>0</v>
      </c>
    </row>
    <row r="44" spans="1:5" s="151" customFormat="1" ht="19.5" customHeight="1">
      <c r="A44" s="169" t="s">
        <v>42</v>
      </c>
      <c r="B44" s="64">
        <v>225</v>
      </c>
      <c r="C44" s="168"/>
      <c r="D44" s="65"/>
      <c r="E44" s="63">
        <v>0</v>
      </c>
    </row>
    <row r="45" spans="1:5" s="151" customFormat="1" ht="19.5" customHeight="1">
      <c r="A45" s="169" t="s">
        <v>45</v>
      </c>
      <c r="B45" s="64">
        <v>226</v>
      </c>
      <c r="C45" s="168"/>
      <c r="D45" s="65"/>
      <c r="E45" s="63">
        <v>0</v>
      </c>
    </row>
    <row r="46" spans="1:5" s="151" customFormat="1" ht="19.5" customHeight="1">
      <c r="A46" s="169" t="s">
        <v>46</v>
      </c>
      <c r="B46" s="64">
        <v>227</v>
      </c>
      <c r="C46" s="168" t="s">
        <v>47</v>
      </c>
      <c r="D46" s="65">
        <v>18495171076</v>
      </c>
      <c r="E46" s="65">
        <v>19465570786</v>
      </c>
    </row>
    <row r="47" spans="1:5" s="151" customFormat="1" ht="19.5" customHeight="1">
      <c r="A47" s="169" t="s">
        <v>42</v>
      </c>
      <c r="B47" s="64">
        <v>228</v>
      </c>
      <c r="C47" s="168"/>
      <c r="D47" s="63">
        <v>25036576214</v>
      </c>
      <c r="E47" s="63">
        <v>25036576214</v>
      </c>
    </row>
    <row r="48" spans="1:5" s="151" customFormat="1" ht="19.5" customHeight="1">
      <c r="A48" s="169" t="s">
        <v>45</v>
      </c>
      <c r="B48" s="64">
        <v>229</v>
      </c>
      <c r="C48" s="168"/>
      <c r="D48" s="63">
        <v>-6541405138</v>
      </c>
      <c r="E48" s="63">
        <v>-5571005428</v>
      </c>
    </row>
    <row r="49" spans="1:5" s="151" customFormat="1" ht="19.5" customHeight="1">
      <c r="A49" s="169" t="s">
        <v>48</v>
      </c>
      <c r="B49" s="64">
        <v>230</v>
      </c>
      <c r="C49" s="168"/>
      <c r="D49" s="65">
        <v>24772580139</v>
      </c>
      <c r="E49" s="65">
        <v>15467852639</v>
      </c>
    </row>
    <row r="50" spans="1:5" s="151" customFormat="1" ht="19.5" customHeight="1">
      <c r="A50" s="167" t="s">
        <v>49</v>
      </c>
      <c r="B50" s="66">
        <v>240</v>
      </c>
      <c r="C50" s="168"/>
      <c r="D50" s="65"/>
      <c r="E50" s="65"/>
    </row>
    <row r="51" spans="1:5" s="151" customFormat="1" ht="19.5" customHeight="1">
      <c r="A51" s="169" t="s">
        <v>42</v>
      </c>
      <c r="B51" s="64">
        <v>241</v>
      </c>
      <c r="C51" s="168"/>
      <c r="D51" s="63"/>
      <c r="E51" s="63"/>
    </row>
    <row r="52" spans="1:5" s="151" customFormat="1" ht="19.5" customHeight="1">
      <c r="A52" s="169" t="s">
        <v>45</v>
      </c>
      <c r="B52" s="64">
        <v>242</v>
      </c>
      <c r="C52" s="168"/>
      <c r="D52" s="63"/>
      <c r="E52" s="63"/>
    </row>
    <row r="53" spans="1:5" s="151" customFormat="1" ht="19.5" customHeight="1">
      <c r="A53" s="167" t="s">
        <v>50</v>
      </c>
      <c r="B53" s="66">
        <v>250</v>
      </c>
      <c r="C53" s="168"/>
      <c r="D53" s="65">
        <v>18085500000</v>
      </c>
      <c r="E53" s="65">
        <v>85500000</v>
      </c>
    </row>
    <row r="54" spans="1:5" s="151" customFormat="1" ht="19.5" customHeight="1">
      <c r="A54" s="169" t="s">
        <v>51</v>
      </c>
      <c r="B54" s="64">
        <v>251</v>
      </c>
      <c r="C54" s="168"/>
      <c r="D54" s="63"/>
      <c r="E54" s="63"/>
    </row>
    <row r="55" spans="1:5" s="151" customFormat="1" ht="19.5" customHeight="1">
      <c r="A55" s="169" t="s">
        <v>52</v>
      </c>
      <c r="B55" s="64">
        <v>252</v>
      </c>
      <c r="C55" s="168"/>
      <c r="D55" s="63">
        <v>85500000</v>
      </c>
      <c r="E55" s="63">
        <v>85500000</v>
      </c>
    </row>
    <row r="56" spans="1:5" s="151" customFormat="1" ht="19.5" customHeight="1">
      <c r="A56" s="169" t="s">
        <v>324</v>
      </c>
      <c r="B56" s="64">
        <v>253</v>
      </c>
      <c r="C56" s="168"/>
      <c r="D56" s="63"/>
      <c r="E56" s="63"/>
    </row>
    <row r="57" spans="1:5" s="151" customFormat="1" ht="19.5" customHeight="1">
      <c r="A57" s="169" t="s">
        <v>325</v>
      </c>
      <c r="B57" s="64">
        <v>258</v>
      </c>
      <c r="C57" s="168"/>
      <c r="D57" s="63">
        <v>18000000000</v>
      </c>
      <c r="E57" s="63">
        <v>0</v>
      </c>
    </row>
    <row r="58" spans="1:5" s="151" customFormat="1" ht="19.5" customHeight="1">
      <c r="A58" s="167" t="s">
        <v>53</v>
      </c>
      <c r="B58" s="66">
        <v>260</v>
      </c>
      <c r="C58" s="168"/>
      <c r="D58" s="65">
        <v>1668173416</v>
      </c>
      <c r="E58" s="65">
        <v>2010568094</v>
      </c>
    </row>
    <row r="59" spans="1:5" s="151" customFormat="1" ht="19.5" customHeight="1">
      <c r="A59" s="169" t="s">
        <v>54</v>
      </c>
      <c r="B59" s="64">
        <v>261</v>
      </c>
      <c r="C59" s="170"/>
      <c r="D59" s="63">
        <v>454047998</v>
      </c>
      <c r="E59" s="63">
        <v>796442676</v>
      </c>
    </row>
    <row r="60" spans="1:5" s="151" customFormat="1" ht="19.5" customHeight="1">
      <c r="A60" s="169" t="s">
        <v>55</v>
      </c>
      <c r="B60" s="64">
        <v>262</v>
      </c>
      <c r="C60" s="170"/>
      <c r="D60" s="63">
        <v>0</v>
      </c>
      <c r="E60" s="63">
        <v>0</v>
      </c>
    </row>
    <row r="61" spans="1:5" s="151" customFormat="1" ht="19.5" customHeight="1">
      <c r="A61" s="169" t="s">
        <v>56</v>
      </c>
      <c r="B61" s="64">
        <v>263</v>
      </c>
      <c r="C61" s="170"/>
      <c r="D61" s="63">
        <v>924481647</v>
      </c>
      <c r="E61" s="63">
        <v>924481647</v>
      </c>
    </row>
    <row r="62" spans="1:5" s="151" customFormat="1" ht="19.5" customHeight="1">
      <c r="A62" s="169" t="s">
        <v>57</v>
      </c>
      <c r="B62" s="64">
        <v>268</v>
      </c>
      <c r="C62" s="170"/>
      <c r="D62" s="63">
        <v>289643771</v>
      </c>
      <c r="E62" s="63">
        <v>289643771</v>
      </c>
    </row>
    <row r="63" spans="1:5" s="151" customFormat="1" ht="19.5" customHeight="1">
      <c r="A63" s="167" t="s">
        <v>58</v>
      </c>
      <c r="B63" s="66">
        <v>270</v>
      </c>
      <c r="C63" s="168"/>
      <c r="D63" s="65">
        <v>140549911712</v>
      </c>
      <c r="E63" s="65">
        <v>145180068113</v>
      </c>
    </row>
    <row r="64" spans="1:5" s="151" customFormat="1" ht="19.5" customHeight="1">
      <c r="A64" s="167"/>
      <c r="B64" s="66"/>
      <c r="C64" s="168"/>
      <c r="D64" s="171"/>
      <c r="E64" s="65"/>
    </row>
    <row r="65" spans="1:5" s="151" customFormat="1" ht="19.5" customHeight="1">
      <c r="A65" s="167" t="s">
        <v>59</v>
      </c>
      <c r="B65" s="66">
        <v>300</v>
      </c>
      <c r="C65" s="168"/>
      <c r="D65" s="65">
        <v>4165327025</v>
      </c>
      <c r="E65" s="65">
        <v>8928596060</v>
      </c>
    </row>
    <row r="66" spans="1:5" s="151" customFormat="1" ht="19.5" customHeight="1">
      <c r="A66" s="167" t="s">
        <v>60</v>
      </c>
      <c r="B66" s="66">
        <v>310</v>
      </c>
      <c r="C66" s="168"/>
      <c r="D66" s="65">
        <v>4165327025</v>
      </c>
      <c r="E66" s="65">
        <v>8928596060</v>
      </c>
    </row>
    <row r="67" spans="1:5" s="151" customFormat="1" ht="19.5" customHeight="1">
      <c r="A67" s="169" t="s">
        <v>61</v>
      </c>
      <c r="B67" s="64">
        <v>311</v>
      </c>
      <c r="C67" s="170"/>
      <c r="D67" s="63"/>
      <c r="E67" s="63"/>
    </row>
    <row r="68" spans="1:5" s="151" customFormat="1" ht="19.5" customHeight="1">
      <c r="A68" s="169" t="s">
        <v>62</v>
      </c>
      <c r="B68" s="64">
        <v>312</v>
      </c>
      <c r="C68" s="170"/>
      <c r="D68" s="63">
        <v>327438102</v>
      </c>
      <c r="E68" s="63">
        <v>559072811</v>
      </c>
    </row>
    <row r="69" spans="1:5" s="151" customFormat="1" ht="19.5" customHeight="1">
      <c r="A69" s="169" t="s">
        <v>63</v>
      </c>
      <c r="B69" s="64">
        <v>313</v>
      </c>
      <c r="C69" s="170"/>
      <c r="D69" s="63">
        <v>207296271</v>
      </c>
      <c r="E69" s="63">
        <v>207296271</v>
      </c>
    </row>
    <row r="70" spans="1:5" s="151" customFormat="1" ht="19.5" customHeight="1">
      <c r="A70" s="169" t="s">
        <v>64</v>
      </c>
      <c r="B70" s="64">
        <v>314</v>
      </c>
      <c r="C70" s="168" t="s">
        <v>65</v>
      </c>
      <c r="D70" s="63">
        <v>25686754</v>
      </c>
      <c r="E70" s="63">
        <v>36639124</v>
      </c>
    </row>
    <row r="71" spans="1:5" s="151" customFormat="1" ht="19.5" customHeight="1">
      <c r="A71" s="169" t="s">
        <v>66</v>
      </c>
      <c r="B71" s="64">
        <v>315</v>
      </c>
      <c r="C71" s="168"/>
      <c r="D71" s="63">
        <v>275221474</v>
      </c>
      <c r="E71" s="63">
        <v>-3100000</v>
      </c>
    </row>
    <row r="72" spans="1:5" s="151" customFormat="1" ht="19.5" customHeight="1">
      <c r="A72" s="169" t="s">
        <v>67</v>
      </c>
      <c r="B72" s="64">
        <v>316</v>
      </c>
      <c r="C72" s="168"/>
      <c r="D72" s="63">
        <v>93584160</v>
      </c>
      <c r="E72" s="63">
        <v>187168320</v>
      </c>
    </row>
    <row r="73" spans="1:5" s="151" customFormat="1" ht="19.5" customHeight="1">
      <c r="A73" s="169" t="s">
        <v>68</v>
      </c>
      <c r="B73" s="64">
        <v>317</v>
      </c>
      <c r="C73" s="168"/>
      <c r="D73" s="63">
        <v>158772373</v>
      </c>
      <c r="E73" s="63"/>
    </row>
    <row r="74" spans="1:5" s="151" customFormat="1" ht="19.5" customHeight="1">
      <c r="A74" s="169" t="s">
        <v>343</v>
      </c>
      <c r="B74" s="64">
        <v>319</v>
      </c>
      <c r="C74" s="168" t="s">
        <v>321</v>
      </c>
      <c r="D74" s="63">
        <v>1984740418</v>
      </c>
      <c r="E74" s="63">
        <v>1989687796</v>
      </c>
    </row>
    <row r="75" spans="1:5" s="151" customFormat="1" ht="19.5" customHeight="1">
      <c r="A75" s="169" t="s">
        <v>344</v>
      </c>
      <c r="B75" s="64">
        <v>320</v>
      </c>
      <c r="C75" s="168" t="s">
        <v>297</v>
      </c>
      <c r="D75" s="63">
        <v>978431068</v>
      </c>
      <c r="E75" s="63">
        <v>5837675333</v>
      </c>
    </row>
    <row r="76" spans="1:5" s="151" customFormat="1" ht="19.5" customHeight="1">
      <c r="A76" s="169" t="s">
        <v>345</v>
      </c>
      <c r="B76" s="64">
        <v>321</v>
      </c>
      <c r="C76" s="168"/>
      <c r="D76" s="63">
        <v>114156405</v>
      </c>
      <c r="E76" s="63">
        <v>114156405</v>
      </c>
    </row>
    <row r="77" spans="1:5" s="151" customFormat="1" ht="19.5" customHeight="1">
      <c r="A77" s="167" t="s">
        <v>69</v>
      </c>
      <c r="B77" s="66">
        <v>330</v>
      </c>
      <c r="C77" s="168"/>
      <c r="D77" s="63"/>
      <c r="E77" s="63">
        <v>0</v>
      </c>
    </row>
    <row r="78" spans="1:5" s="151" customFormat="1" ht="19.5" customHeight="1">
      <c r="A78" s="169"/>
      <c r="B78" s="64"/>
      <c r="C78" s="168"/>
      <c r="D78" s="63"/>
      <c r="E78" s="63">
        <v>0</v>
      </c>
    </row>
    <row r="79" spans="1:5" s="151" customFormat="1" ht="19.5" customHeight="1">
      <c r="A79" s="167" t="s">
        <v>70</v>
      </c>
      <c r="B79" s="66">
        <v>400</v>
      </c>
      <c r="C79" s="168"/>
      <c r="D79" s="65">
        <v>136384584687</v>
      </c>
      <c r="E79" s="65">
        <v>136251472053</v>
      </c>
    </row>
    <row r="80" spans="1:5" s="151" customFormat="1" ht="15">
      <c r="A80" s="169"/>
      <c r="B80" s="64"/>
      <c r="C80" s="170"/>
      <c r="D80" s="63">
        <v>0</v>
      </c>
      <c r="E80" s="63">
        <v>0</v>
      </c>
    </row>
    <row r="81" spans="1:5" s="151" customFormat="1" ht="19.5" customHeight="1">
      <c r="A81" s="167" t="s">
        <v>71</v>
      </c>
      <c r="B81" s="66">
        <v>410</v>
      </c>
      <c r="C81" s="168" t="s">
        <v>323</v>
      </c>
      <c r="D81" s="65">
        <v>136384584687</v>
      </c>
      <c r="E81" s="65">
        <v>136251472053</v>
      </c>
    </row>
    <row r="82" spans="1:5" s="151" customFormat="1" ht="19.5" customHeight="1">
      <c r="A82" s="169" t="s">
        <v>72</v>
      </c>
      <c r="B82" s="64">
        <v>411</v>
      </c>
      <c r="C82" s="170"/>
      <c r="D82" s="63">
        <v>135000000000</v>
      </c>
      <c r="E82" s="63">
        <v>135000000000</v>
      </c>
    </row>
    <row r="83" spans="1:5" s="151" customFormat="1" ht="15.75" customHeight="1">
      <c r="A83" s="169" t="s">
        <v>73</v>
      </c>
      <c r="B83" s="64">
        <v>412</v>
      </c>
      <c r="C83" s="170"/>
      <c r="D83" s="63"/>
      <c r="E83" s="63"/>
    </row>
    <row r="84" spans="1:5" s="151" customFormat="1" ht="15.75" customHeight="1">
      <c r="A84" s="169" t="s">
        <v>74</v>
      </c>
      <c r="B84" s="64">
        <v>413</v>
      </c>
      <c r="C84" s="170"/>
      <c r="D84" s="63"/>
      <c r="E84" s="63"/>
    </row>
    <row r="85" spans="1:5" s="151" customFormat="1" ht="15.75" customHeight="1">
      <c r="A85" s="169" t="s">
        <v>75</v>
      </c>
      <c r="B85" s="64">
        <v>414</v>
      </c>
      <c r="C85" s="170"/>
      <c r="D85" s="63"/>
      <c r="E85" s="63"/>
    </row>
    <row r="86" spans="1:5" s="151" customFormat="1" ht="15.75" customHeight="1">
      <c r="A86" s="169" t="s">
        <v>76</v>
      </c>
      <c r="B86" s="64">
        <v>415</v>
      </c>
      <c r="C86" s="170"/>
      <c r="D86" s="63"/>
      <c r="E86" s="63"/>
    </row>
    <row r="87" spans="1:5" s="151" customFormat="1" ht="15.75" customHeight="1">
      <c r="A87" s="169" t="s">
        <v>77</v>
      </c>
      <c r="B87" s="64">
        <v>416</v>
      </c>
      <c r="C87" s="170"/>
      <c r="D87" s="63"/>
      <c r="E87" s="63"/>
    </row>
    <row r="88" spans="1:5" s="151" customFormat="1" ht="19.5" customHeight="1">
      <c r="A88" s="169" t="s">
        <v>78</v>
      </c>
      <c r="B88" s="64">
        <v>417</v>
      </c>
      <c r="C88" s="170"/>
      <c r="D88" s="63">
        <v>113649448</v>
      </c>
      <c r="E88" s="63">
        <v>113649448</v>
      </c>
    </row>
    <row r="89" spans="1:5" s="151" customFormat="1" ht="19.5" customHeight="1">
      <c r="A89" s="169" t="s">
        <v>79</v>
      </c>
      <c r="B89" s="64">
        <v>418</v>
      </c>
      <c r="C89" s="170"/>
      <c r="D89" s="63">
        <v>113649448</v>
      </c>
      <c r="E89" s="63">
        <v>113649448</v>
      </c>
    </row>
    <row r="90" spans="1:5" s="151" customFormat="1" ht="19.5" customHeight="1">
      <c r="A90" s="169" t="s">
        <v>80</v>
      </c>
      <c r="B90" s="64">
        <v>419</v>
      </c>
      <c r="C90" s="170"/>
      <c r="D90" s="63"/>
      <c r="E90" s="63"/>
    </row>
    <row r="91" spans="1:5" s="151" customFormat="1" ht="19.5" customHeight="1">
      <c r="A91" s="169" t="s">
        <v>81</v>
      </c>
      <c r="B91" s="64">
        <v>420</v>
      </c>
      <c r="C91" s="170"/>
      <c r="D91" s="63">
        <v>1157285791</v>
      </c>
      <c r="E91" s="63">
        <v>1024173157</v>
      </c>
    </row>
    <row r="92" spans="1:5" s="151" customFormat="1" ht="19.5" customHeight="1">
      <c r="A92" s="167" t="s">
        <v>82</v>
      </c>
      <c r="B92" s="66">
        <v>440</v>
      </c>
      <c r="C92" s="168"/>
      <c r="D92" s="65">
        <v>140549911712</v>
      </c>
      <c r="E92" s="65">
        <v>145180068113</v>
      </c>
    </row>
    <row r="93" spans="1:5" ht="18" customHeight="1">
      <c r="A93" s="172"/>
      <c r="B93" s="173"/>
      <c r="C93" s="173"/>
      <c r="D93" s="236" t="s">
        <v>372</v>
      </c>
      <c r="E93" s="236"/>
    </row>
    <row r="94" spans="1:5" ht="18" customHeight="1">
      <c r="A94" s="174" t="s">
        <v>83</v>
      </c>
      <c r="B94" s="237" t="s">
        <v>84</v>
      </c>
      <c r="C94" s="237"/>
      <c r="D94" s="238" t="s">
        <v>85</v>
      </c>
      <c r="E94" s="238"/>
    </row>
    <row r="95" spans="1:5" s="176" customFormat="1" ht="15.75">
      <c r="A95" s="175" t="s">
        <v>86</v>
      </c>
      <c r="B95" s="239" t="s">
        <v>87</v>
      </c>
      <c r="C95" s="239"/>
      <c r="D95" s="240" t="s">
        <v>88</v>
      </c>
      <c r="E95" s="240"/>
    </row>
    <row r="96" spans="1:5" ht="15.75">
      <c r="A96" s="172"/>
      <c r="B96" s="177"/>
      <c r="C96" s="178"/>
      <c r="D96" s="4"/>
      <c r="E96" s="4"/>
    </row>
    <row r="97" spans="1:5" ht="15.75">
      <c r="A97" s="172"/>
      <c r="B97" s="177"/>
      <c r="C97" s="178"/>
      <c r="D97" s="4"/>
      <c r="E97" s="4"/>
    </row>
    <row r="98" spans="1:5" ht="15.75">
      <c r="A98" s="172"/>
      <c r="B98" s="177"/>
      <c r="C98" s="178"/>
      <c r="D98" s="4"/>
      <c r="E98" s="4"/>
    </row>
    <row r="99" spans="1:5" s="176" customFormat="1" ht="16.5">
      <c r="A99" s="83" t="s">
        <v>371</v>
      </c>
      <c r="B99" s="241" t="s">
        <v>122</v>
      </c>
      <c r="C99" s="241"/>
      <c r="D99" s="405" t="s">
        <v>384</v>
      </c>
      <c r="E99" s="405"/>
    </row>
  </sheetData>
  <sheetProtection/>
  <mergeCells count="11">
    <mergeCell ref="B95:C95"/>
    <mergeCell ref="D95:E95"/>
    <mergeCell ref="B99:C99"/>
    <mergeCell ref="D99:E99"/>
    <mergeCell ref="C2:E2"/>
    <mergeCell ref="C3:E3"/>
    <mergeCell ref="A5:E5"/>
    <mergeCell ref="A6:E6"/>
    <mergeCell ref="D93:E93"/>
    <mergeCell ref="B94:C94"/>
    <mergeCell ref="D94:E94"/>
  </mergeCells>
  <printOptions/>
  <pageMargins left="0.45" right="0.26" top="0.46" bottom="0.6" header="0.31496062992125984" footer="0.31496062992125984"/>
  <pageSetup horizontalDpi="600" verticalDpi="600" orientation="portrait" scale="77" r:id="rId3"/>
  <legacyDrawing r:id="rId2"/>
</worksheet>
</file>

<file path=xl/worksheets/sheet3.xml><?xml version="1.0" encoding="utf-8"?>
<worksheet xmlns="http://schemas.openxmlformats.org/spreadsheetml/2006/main" xmlns:r="http://schemas.openxmlformats.org/officeDocument/2006/relationships">
  <dimension ref="A1:E57"/>
  <sheetViews>
    <sheetView zoomScale="101" zoomScaleNormal="101" zoomScalePageLayoutView="0" workbookViewId="0" topLeftCell="A31">
      <selection activeCell="D51" sqref="D51:E51"/>
    </sheetView>
  </sheetViews>
  <sheetFormatPr defaultColWidth="9.140625" defaultRowHeight="12.75"/>
  <cols>
    <col min="1" max="1" width="61.57421875" style="181" customWidth="1"/>
    <col min="2" max="2" width="6.8515625" style="181" customWidth="1"/>
    <col min="3" max="3" width="9.140625" style="181" customWidth="1"/>
    <col min="4" max="4" width="18.28125" style="204" customWidth="1"/>
    <col min="5" max="5" width="17.140625" style="181" customWidth="1"/>
    <col min="6" max="16384" width="9.140625" style="181" customWidth="1"/>
  </cols>
  <sheetData>
    <row r="1" spans="1:5" ht="15">
      <c r="A1" s="179" t="s">
        <v>134</v>
      </c>
      <c r="B1" s="180"/>
      <c r="C1" s="255" t="s">
        <v>135</v>
      </c>
      <c r="D1" s="255"/>
      <c r="E1" s="255"/>
    </row>
    <row r="2" spans="1:5" ht="15">
      <c r="A2" s="149" t="s">
        <v>326</v>
      </c>
      <c r="B2" s="180"/>
      <c r="C2" s="256" t="s">
        <v>136</v>
      </c>
      <c r="D2" s="256"/>
      <c r="E2" s="256"/>
    </row>
    <row r="3" spans="1:5" ht="15">
      <c r="A3" s="182" t="s">
        <v>137</v>
      </c>
      <c r="B3" s="180"/>
      <c r="C3" s="256" t="s">
        <v>138</v>
      </c>
      <c r="D3" s="256"/>
      <c r="E3" s="256"/>
    </row>
    <row r="4" spans="1:5" ht="15">
      <c r="A4" s="257" t="s">
        <v>139</v>
      </c>
      <c r="B4" s="258"/>
      <c r="C4" s="258"/>
      <c r="D4" s="258"/>
      <c r="E4" s="258"/>
    </row>
    <row r="5" spans="1:5" ht="14.25">
      <c r="A5" s="257" t="s">
        <v>298</v>
      </c>
      <c r="B5" s="257"/>
      <c r="C5" s="257"/>
      <c r="D5" s="257"/>
      <c r="E5" s="257"/>
    </row>
    <row r="6" spans="1:5" ht="15">
      <c r="A6" s="259" t="s">
        <v>381</v>
      </c>
      <c r="B6" s="259"/>
      <c r="C6" s="259"/>
      <c r="D6" s="259"/>
      <c r="E6" s="259"/>
    </row>
    <row r="7" spans="1:5" ht="15">
      <c r="A7" s="244" t="s">
        <v>140</v>
      </c>
      <c r="B7" s="245"/>
      <c r="C7" s="245"/>
      <c r="D7" s="245"/>
      <c r="E7" s="245"/>
    </row>
    <row r="8" spans="1:5" ht="15">
      <c r="A8" s="246" t="s">
        <v>95</v>
      </c>
      <c r="B8" s="248" t="s">
        <v>99</v>
      </c>
      <c r="C8" s="250" t="s">
        <v>141</v>
      </c>
      <c r="D8" s="252" t="s">
        <v>128</v>
      </c>
      <c r="E8" s="253"/>
    </row>
    <row r="9" spans="1:5" ht="15">
      <c r="A9" s="247"/>
      <c r="B9" s="249"/>
      <c r="C9" s="251"/>
      <c r="D9" s="201" t="s">
        <v>142</v>
      </c>
      <c r="E9" s="183" t="s">
        <v>93</v>
      </c>
    </row>
    <row r="10" spans="1:5" ht="15">
      <c r="A10" s="67">
        <v>1</v>
      </c>
      <c r="B10" s="68">
        <v>2</v>
      </c>
      <c r="C10" s="69">
        <v>3</v>
      </c>
      <c r="D10" s="201">
        <v>4</v>
      </c>
      <c r="E10" s="183">
        <v>5</v>
      </c>
    </row>
    <row r="11" spans="1:5" ht="15">
      <c r="A11" s="70" t="s">
        <v>143</v>
      </c>
      <c r="B11" s="68"/>
      <c r="C11" s="71"/>
      <c r="D11" s="210"/>
      <c r="E11" s="184"/>
    </row>
    <row r="12" spans="1:5" ht="15">
      <c r="A12" s="72" t="s">
        <v>144</v>
      </c>
      <c r="B12" s="73" t="s">
        <v>145</v>
      </c>
      <c r="C12" s="74"/>
      <c r="D12" s="209">
        <v>133112634</v>
      </c>
      <c r="E12" s="105">
        <v>-1424683676</v>
      </c>
    </row>
    <row r="13" spans="1:5" ht="15">
      <c r="A13" s="72" t="s">
        <v>146</v>
      </c>
      <c r="B13" s="73"/>
      <c r="C13" s="71"/>
      <c r="D13" s="209"/>
      <c r="E13" s="106"/>
    </row>
    <row r="14" spans="1:5" ht="15">
      <c r="A14" s="75" t="s">
        <v>147</v>
      </c>
      <c r="B14" s="73" t="s">
        <v>148</v>
      </c>
      <c r="C14" s="74"/>
      <c r="D14" s="209">
        <v>1193700598</v>
      </c>
      <c r="E14" s="107">
        <v>1191236598</v>
      </c>
    </row>
    <row r="15" spans="1:5" ht="15">
      <c r="A15" s="75" t="s">
        <v>149</v>
      </c>
      <c r="B15" s="73" t="s">
        <v>150</v>
      </c>
      <c r="C15" s="74"/>
      <c r="D15" s="209">
        <v>936676305</v>
      </c>
      <c r="E15" s="105"/>
    </row>
    <row r="16" spans="1:5" ht="15">
      <c r="A16" s="75" t="s">
        <v>151</v>
      </c>
      <c r="B16" s="73" t="s">
        <v>152</v>
      </c>
      <c r="C16" s="74"/>
      <c r="D16" s="209"/>
      <c r="E16" s="108"/>
    </row>
    <row r="17" spans="1:5" ht="15">
      <c r="A17" s="75" t="s">
        <v>153</v>
      </c>
      <c r="B17" s="73" t="s">
        <v>154</v>
      </c>
      <c r="C17" s="74"/>
      <c r="D17" s="208">
        <v>-2324224320</v>
      </c>
      <c r="E17" s="105">
        <v>-972417755</v>
      </c>
    </row>
    <row r="18" spans="1:5" ht="15">
      <c r="A18" s="75" t="s">
        <v>155</v>
      </c>
      <c r="B18" s="73" t="s">
        <v>156</v>
      </c>
      <c r="C18" s="74"/>
      <c r="D18" s="209"/>
      <c r="E18" s="108"/>
    </row>
    <row r="19" spans="1:5" ht="30" customHeight="1">
      <c r="A19" s="72" t="s">
        <v>157</v>
      </c>
      <c r="B19" s="73" t="s">
        <v>158</v>
      </c>
      <c r="C19" s="74"/>
      <c r="D19" s="208">
        <v>-60734783</v>
      </c>
      <c r="E19" s="98">
        <v>-1205864833</v>
      </c>
    </row>
    <row r="20" spans="1:5" ht="19.5" customHeight="1">
      <c r="A20" s="75" t="s">
        <v>159</v>
      </c>
      <c r="B20" s="73" t="s">
        <v>160</v>
      </c>
      <c r="C20" s="74"/>
      <c r="D20" s="199">
        <v>58329521368</v>
      </c>
      <c r="E20" s="185">
        <v>-23594491361</v>
      </c>
    </row>
    <row r="21" spans="1:5" ht="19.5" customHeight="1">
      <c r="A21" s="75" t="s">
        <v>161</v>
      </c>
      <c r="B21" s="73" t="s">
        <v>162</v>
      </c>
      <c r="C21" s="71"/>
      <c r="D21" s="199">
        <v>-168502565</v>
      </c>
      <c r="E21" s="106">
        <v>-436180157</v>
      </c>
    </row>
    <row r="22" spans="1:5" ht="30.75" customHeight="1">
      <c r="A22" s="76" t="s">
        <v>163</v>
      </c>
      <c r="B22" s="73" t="s">
        <v>164</v>
      </c>
      <c r="C22" s="71"/>
      <c r="D22" s="198">
        <v>-4826629035</v>
      </c>
      <c r="E22" s="105">
        <v>-561680207</v>
      </c>
    </row>
    <row r="23" spans="1:5" ht="15">
      <c r="A23" s="75" t="s">
        <v>165</v>
      </c>
      <c r="B23" s="73" t="s">
        <v>166</v>
      </c>
      <c r="C23" s="71"/>
      <c r="D23" s="199">
        <v>243710776</v>
      </c>
      <c r="E23" s="105">
        <v>54852658</v>
      </c>
    </row>
    <row r="24" spans="1:5" ht="15">
      <c r="A24" s="75" t="s">
        <v>167</v>
      </c>
      <c r="B24" s="73" t="s">
        <v>168</v>
      </c>
      <c r="C24" s="71"/>
      <c r="D24" s="209"/>
      <c r="E24" s="105"/>
    </row>
    <row r="25" spans="1:5" ht="15.75">
      <c r="A25" s="75" t="s">
        <v>169</v>
      </c>
      <c r="B25" s="73" t="s">
        <v>170</v>
      </c>
      <c r="C25" s="71"/>
      <c r="D25" s="208"/>
      <c r="E25" s="186">
        <v>-29663637</v>
      </c>
    </row>
    <row r="26" spans="1:5" ht="15">
      <c r="A26" s="75" t="s">
        <v>171</v>
      </c>
      <c r="B26" s="73" t="s">
        <v>172</v>
      </c>
      <c r="C26" s="71"/>
      <c r="D26" s="206">
        <v>41255809200</v>
      </c>
      <c r="E26" s="109">
        <v>319735658376</v>
      </c>
    </row>
    <row r="27" spans="1:5" ht="15">
      <c r="A27" s="75" t="s">
        <v>173</v>
      </c>
      <c r="B27" s="73" t="s">
        <v>174</v>
      </c>
      <c r="C27" s="71"/>
      <c r="D27" s="203">
        <v>-53457539214</v>
      </c>
      <c r="E27" s="105">
        <v>-297504567919</v>
      </c>
    </row>
    <row r="28" spans="1:5" ht="15">
      <c r="A28" s="77" t="s">
        <v>175</v>
      </c>
      <c r="B28" s="68">
        <v>20</v>
      </c>
      <c r="C28" s="71"/>
      <c r="D28" s="208">
        <v>41315635747</v>
      </c>
      <c r="E28" s="98">
        <v>-3541937080</v>
      </c>
    </row>
    <row r="29" spans="1:5" ht="15">
      <c r="A29" s="70" t="s">
        <v>176</v>
      </c>
      <c r="B29" s="68"/>
      <c r="C29" s="71"/>
      <c r="D29" s="209"/>
      <c r="E29" s="107"/>
    </row>
    <row r="30" spans="1:5" ht="15">
      <c r="A30" s="78" t="s">
        <v>177</v>
      </c>
      <c r="B30" s="68">
        <v>21</v>
      </c>
      <c r="C30" s="71"/>
      <c r="D30" s="199">
        <v>-9304727500</v>
      </c>
      <c r="E30" s="105">
        <v>-3438838000</v>
      </c>
    </row>
    <row r="31" spans="1:5" s="187" customFormat="1" ht="15">
      <c r="A31" s="78" t="s">
        <v>178</v>
      </c>
      <c r="B31" s="68">
        <v>22</v>
      </c>
      <c r="C31" s="71"/>
      <c r="D31" s="209">
        <v>0</v>
      </c>
      <c r="E31" s="107"/>
    </row>
    <row r="32" spans="1:5" ht="15">
      <c r="A32" s="78" t="s">
        <v>179</v>
      </c>
      <c r="B32" s="68">
        <v>23</v>
      </c>
      <c r="C32" s="71"/>
      <c r="D32" s="209"/>
      <c r="E32" s="107">
        <v>0</v>
      </c>
    </row>
    <row r="33" spans="1:5" ht="15">
      <c r="A33" s="78" t="s">
        <v>180</v>
      </c>
      <c r="B33" s="68">
        <v>24</v>
      </c>
      <c r="C33" s="71"/>
      <c r="D33" s="209"/>
      <c r="E33" s="107">
        <v>0</v>
      </c>
    </row>
    <row r="34" spans="1:5" ht="15">
      <c r="A34" s="78" t="s">
        <v>181</v>
      </c>
      <c r="B34" s="68">
        <v>25</v>
      </c>
      <c r="C34" s="71"/>
      <c r="D34" s="199">
        <v>-46159650000</v>
      </c>
      <c r="E34" s="107"/>
    </row>
    <row r="35" spans="1:5" ht="15">
      <c r="A35" s="78" t="s">
        <v>182</v>
      </c>
      <c r="B35" s="68">
        <v>26</v>
      </c>
      <c r="C35" s="71"/>
      <c r="D35" s="209">
        <v>5077772845</v>
      </c>
      <c r="E35" s="107"/>
    </row>
    <row r="36" spans="1:5" s="187" customFormat="1" ht="15.75">
      <c r="A36" s="78" t="s">
        <v>183</v>
      </c>
      <c r="B36" s="68">
        <v>27</v>
      </c>
      <c r="C36" s="71"/>
      <c r="D36" s="208">
        <v>2324224320</v>
      </c>
      <c r="E36" s="188">
        <v>972417755</v>
      </c>
    </row>
    <row r="37" spans="1:5" ht="15">
      <c r="A37" s="77" t="s">
        <v>184</v>
      </c>
      <c r="B37" s="68">
        <v>30</v>
      </c>
      <c r="C37" s="71"/>
      <c r="D37" s="207">
        <v>-48062380335</v>
      </c>
      <c r="E37" s="189">
        <v>-2466420245</v>
      </c>
    </row>
    <row r="38" spans="1:5" ht="15">
      <c r="A38" s="70" t="s">
        <v>185</v>
      </c>
      <c r="B38" s="68"/>
      <c r="C38" s="71"/>
      <c r="D38" s="209"/>
      <c r="E38" s="105"/>
    </row>
    <row r="39" spans="1:5" ht="15">
      <c r="A39" s="78" t="s">
        <v>186</v>
      </c>
      <c r="B39" s="68">
        <v>31</v>
      </c>
      <c r="C39" s="71"/>
      <c r="D39" s="209"/>
      <c r="E39" s="105"/>
    </row>
    <row r="40" spans="1:5" ht="30.75" customHeight="1">
      <c r="A40" s="79" t="s">
        <v>187</v>
      </c>
      <c r="B40" s="68">
        <v>32</v>
      </c>
      <c r="C40" s="71"/>
      <c r="D40" s="209"/>
      <c r="E40" s="105"/>
    </row>
    <row r="41" spans="1:5" ht="15">
      <c r="A41" s="78" t="s">
        <v>188</v>
      </c>
      <c r="B41" s="68">
        <v>33</v>
      </c>
      <c r="C41" s="71"/>
      <c r="D41" s="209"/>
      <c r="E41" s="105"/>
    </row>
    <row r="42" spans="1:5" ht="15">
      <c r="A42" s="78" t="s">
        <v>189</v>
      </c>
      <c r="B42" s="68">
        <v>34</v>
      </c>
      <c r="C42" s="71"/>
      <c r="D42" s="209"/>
      <c r="E42" s="105"/>
    </row>
    <row r="43" spans="1:5" ht="15">
      <c r="A43" s="78" t="s">
        <v>190</v>
      </c>
      <c r="B43" s="68">
        <v>35</v>
      </c>
      <c r="C43" s="71"/>
      <c r="D43" s="209"/>
      <c r="E43" s="105"/>
    </row>
    <row r="44" spans="1:5" ht="15">
      <c r="A44" s="78" t="s">
        <v>191</v>
      </c>
      <c r="B44" s="68">
        <v>36</v>
      </c>
      <c r="C44" s="71"/>
      <c r="D44" s="209"/>
      <c r="E44" s="105"/>
    </row>
    <row r="45" spans="1:5" ht="15">
      <c r="A45" s="77" t="s">
        <v>192</v>
      </c>
      <c r="B45" s="68">
        <v>40</v>
      </c>
      <c r="C45" s="71"/>
      <c r="D45" s="209"/>
      <c r="E45" s="105"/>
    </row>
    <row r="46" spans="1:5" ht="15">
      <c r="A46" s="78" t="s">
        <v>193</v>
      </c>
      <c r="B46" s="68">
        <v>50</v>
      </c>
      <c r="C46" s="71"/>
      <c r="D46" s="208">
        <v>-6746744588</v>
      </c>
      <c r="E46" s="105">
        <v>-6008357325</v>
      </c>
    </row>
    <row r="47" spans="1:5" ht="15">
      <c r="A47" s="78" t="s">
        <v>194</v>
      </c>
      <c r="B47" s="68">
        <v>60</v>
      </c>
      <c r="C47" s="71"/>
      <c r="D47" s="205">
        <v>17501506390</v>
      </c>
      <c r="E47" s="105">
        <v>16999673083</v>
      </c>
    </row>
    <row r="48" spans="1:5" ht="15">
      <c r="A48" s="78" t="s">
        <v>195</v>
      </c>
      <c r="B48" s="68">
        <v>61</v>
      </c>
      <c r="C48" s="71"/>
      <c r="D48" s="209"/>
      <c r="E48" s="105"/>
    </row>
    <row r="49" spans="1:5" ht="14.25">
      <c r="A49" s="80" t="s">
        <v>196</v>
      </c>
      <c r="B49" s="81">
        <v>70</v>
      </c>
      <c r="C49" s="82"/>
      <c r="D49" s="211">
        <v>10754761802</v>
      </c>
      <c r="E49" s="190">
        <v>10991315758</v>
      </c>
    </row>
    <row r="50" spans="1:5" ht="15">
      <c r="A50" s="182"/>
      <c r="B50" s="180"/>
      <c r="C50" s="182"/>
      <c r="D50" s="254" t="s">
        <v>373</v>
      </c>
      <c r="E50" s="254"/>
    </row>
    <row r="51" spans="1:5" ht="48" customHeight="1">
      <c r="A51" s="191" t="s">
        <v>197</v>
      </c>
      <c r="B51" s="242" t="s">
        <v>198</v>
      </c>
      <c r="C51" s="243"/>
      <c r="D51" s="242" t="s">
        <v>199</v>
      </c>
      <c r="E51" s="243"/>
    </row>
    <row r="52" spans="1:5" ht="15">
      <c r="A52" s="192"/>
      <c r="B52" s="180"/>
      <c r="C52" s="182"/>
      <c r="D52" s="202"/>
      <c r="E52" s="193"/>
    </row>
    <row r="53" spans="1:5" ht="15">
      <c r="A53" s="192"/>
      <c r="B53" s="180"/>
      <c r="C53" s="182"/>
      <c r="D53" s="202"/>
      <c r="E53" s="193"/>
    </row>
    <row r="54" spans="1:5" ht="15">
      <c r="A54" s="192"/>
      <c r="B54" s="180"/>
      <c r="C54" s="182"/>
      <c r="D54" s="202"/>
      <c r="E54" s="193"/>
    </row>
    <row r="55" spans="1:5" s="187" customFormat="1" ht="15.75">
      <c r="A55" s="194" t="s">
        <v>374</v>
      </c>
      <c r="B55" s="195" t="s">
        <v>122</v>
      </c>
      <c r="C55" s="195"/>
      <c r="D55" s="406" t="s">
        <v>384</v>
      </c>
      <c r="E55" s="406"/>
    </row>
    <row r="57" ht="12.75">
      <c r="D57" s="200"/>
    </row>
  </sheetData>
  <sheetProtection/>
  <mergeCells count="15">
    <mergeCell ref="D55:E55"/>
    <mergeCell ref="C1:E1"/>
    <mergeCell ref="C2:E2"/>
    <mergeCell ref="C3:E3"/>
    <mergeCell ref="A4:E4"/>
    <mergeCell ref="A5:E5"/>
    <mergeCell ref="A6:E6"/>
    <mergeCell ref="B51:C51"/>
    <mergeCell ref="D51:E51"/>
    <mergeCell ref="A7:E7"/>
    <mergeCell ref="A8:A9"/>
    <mergeCell ref="B8:B9"/>
    <mergeCell ref="C8:C9"/>
    <mergeCell ref="D8:E8"/>
    <mergeCell ref="D50:E50"/>
  </mergeCells>
  <printOptions horizontalCentered="1"/>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AQ210"/>
  <sheetViews>
    <sheetView zoomScale="70" zoomScaleNormal="70" zoomScalePageLayoutView="0" workbookViewId="0" topLeftCell="A164">
      <selection activeCell="Z196" sqref="Z196:AN196"/>
    </sheetView>
  </sheetViews>
  <sheetFormatPr defaultColWidth="9.140625" defaultRowHeight="12.75"/>
  <cols>
    <col min="1" max="1" width="9.140625" style="8" customWidth="1"/>
    <col min="2" max="2" width="11.421875" style="8" customWidth="1"/>
    <col min="3" max="3" width="18.00390625" style="8" customWidth="1"/>
    <col min="4" max="4" width="14.140625" style="8" customWidth="1"/>
    <col min="5" max="5" width="15.57421875" style="8" customWidth="1"/>
    <col min="6" max="6" width="2.57421875" style="8" hidden="1" customWidth="1"/>
    <col min="7" max="7" width="12.00390625" style="8" customWidth="1"/>
    <col min="8" max="8" width="1.57421875" style="8" hidden="1" customWidth="1"/>
    <col min="9" max="9" width="0.9921875" style="8" hidden="1" customWidth="1"/>
    <col min="10" max="10" width="6.28125" style="8" customWidth="1"/>
    <col min="11" max="11" width="4.421875" style="8" customWidth="1"/>
    <col min="12" max="12" width="0.9921875" style="8" customWidth="1"/>
    <col min="13" max="13" width="1.57421875" style="8" customWidth="1"/>
    <col min="14" max="14" width="2.7109375" style="8" customWidth="1"/>
    <col min="15" max="15" width="8.140625" style="8" customWidth="1"/>
    <col min="16" max="16" width="2.140625" style="8" customWidth="1"/>
    <col min="17" max="17" width="0.9921875" style="8" customWidth="1"/>
    <col min="18" max="18" width="0.42578125" style="8" customWidth="1"/>
    <col min="19" max="19" width="0.9921875" style="8" customWidth="1"/>
    <col min="20" max="20" width="2.421875" style="8" customWidth="1"/>
    <col min="21" max="21" width="0.13671875" style="8" customWidth="1"/>
    <col min="22" max="22" width="12.28125" style="8" customWidth="1"/>
    <col min="23" max="23" width="2.7109375" style="8" customWidth="1"/>
    <col min="24" max="24" width="1.1484375" style="8" customWidth="1"/>
    <col min="25" max="25" width="0.42578125" style="8" customWidth="1"/>
    <col min="26" max="26" width="1.7109375" style="8" customWidth="1"/>
    <col min="27" max="27" width="2.28125" style="8" customWidth="1"/>
    <col min="28" max="28" width="5.00390625" style="8" customWidth="1"/>
    <col min="29" max="29" width="0.13671875" style="8" customWidth="1"/>
    <col min="30" max="30" width="1.57421875" style="8" hidden="1" customWidth="1"/>
    <col min="31" max="31" width="5.7109375" style="8" customWidth="1"/>
    <col min="32" max="32" width="7.421875" style="8" customWidth="1"/>
    <col min="33" max="33" width="3.57421875" style="8" customWidth="1"/>
    <col min="34" max="34" width="5.28125" style="8" customWidth="1"/>
    <col min="35" max="35" width="7.28125" style="8" customWidth="1"/>
    <col min="36" max="36" width="5.140625" style="8" customWidth="1"/>
    <col min="37" max="37" width="13.8515625" style="8" customWidth="1"/>
    <col min="38" max="38" width="20.57421875" style="8" customWidth="1"/>
    <col min="39" max="39" width="19.421875" style="8" customWidth="1"/>
    <col min="40" max="40" width="4.57421875" style="8" customWidth="1"/>
    <col min="41" max="41" width="0.13671875" style="9" customWidth="1"/>
    <col min="42" max="42" width="18.57421875" style="9" hidden="1" customWidth="1"/>
    <col min="43" max="43" width="14.7109375" style="9" customWidth="1"/>
    <col min="44" max="16384" width="9.140625" style="9" customWidth="1"/>
  </cols>
  <sheetData>
    <row r="1" spans="1:40" ht="1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row>
    <row r="2" spans="2:40" ht="14.25" customHeight="1">
      <c r="B2" s="261" t="s">
        <v>200</v>
      </c>
      <c r="C2" s="261"/>
      <c r="D2" s="261"/>
      <c r="E2" s="261"/>
      <c r="F2" s="261"/>
      <c r="G2" s="261"/>
      <c r="H2" s="261"/>
      <c r="I2" s="261"/>
      <c r="J2" s="261"/>
      <c r="K2" s="261"/>
      <c r="L2" s="261"/>
      <c r="M2" s="261"/>
      <c r="N2" s="261"/>
      <c r="O2" s="261"/>
      <c r="P2" s="261"/>
      <c r="Q2" s="261"/>
      <c r="R2" s="261"/>
      <c r="S2" s="261"/>
      <c r="T2" s="261"/>
      <c r="V2" s="266" t="s">
        <v>201</v>
      </c>
      <c r="W2" s="266"/>
      <c r="X2" s="266"/>
      <c r="Y2" s="266"/>
      <c r="Z2" s="266"/>
      <c r="AA2" s="266"/>
      <c r="AB2" s="266"/>
      <c r="AC2" s="266"/>
      <c r="AD2" s="266"/>
      <c r="AE2" s="266"/>
      <c r="AF2" s="266"/>
      <c r="AG2" s="266"/>
      <c r="AH2" s="266"/>
      <c r="AI2" s="266"/>
      <c r="AJ2" s="266"/>
      <c r="AK2" s="266"/>
      <c r="AL2" s="266"/>
      <c r="AM2" s="266"/>
      <c r="AN2" s="266"/>
    </row>
    <row r="3" spans="1:40" ht="0.75" customHeight="1">
      <c r="A3" s="262"/>
      <c r="B3" s="262"/>
      <c r="C3" s="262"/>
      <c r="D3" s="262"/>
      <c r="E3" s="262"/>
      <c r="F3" s="262"/>
      <c r="G3" s="262"/>
      <c r="H3" s="262"/>
      <c r="I3" s="262"/>
      <c r="J3" s="262"/>
      <c r="K3" s="262"/>
      <c r="L3" s="262"/>
      <c r="M3" s="262"/>
      <c r="N3" s="262"/>
      <c r="O3" s="262"/>
      <c r="P3" s="262"/>
      <c r="Q3" s="262"/>
      <c r="R3" s="262"/>
      <c r="S3" s="262"/>
      <c r="T3" s="262"/>
      <c r="U3" s="262"/>
      <c r="V3" s="266"/>
      <c r="W3" s="266"/>
      <c r="X3" s="266"/>
      <c r="Y3" s="266"/>
      <c r="Z3" s="266"/>
      <c r="AA3" s="266"/>
      <c r="AB3" s="266"/>
      <c r="AC3" s="266"/>
      <c r="AD3" s="266"/>
      <c r="AE3" s="266"/>
      <c r="AF3" s="266"/>
      <c r="AG3" s="266"/>
      <c r="AH3" s="266"/>
      <c r="AI3" s="266"/>
      <c r="AJ3" s="266"/>
      <c r="AK3" s="266"/>
      <c r="AL3" s="266"/>
      <c r="AM3" s="266"/>
      <c r="AN3" s="266"/>
    </row>
    <row r="4" spans="2:40" ht="2.25" customHeight="1">
      <c r="B4" s="261" t="s">
        <v>326</v>
      </c>
      <c r="C4" s="261"/>
      <c r="D4" s="261"/>
      <c r="E4" s="261"/>
      <c r="F4" s="261"/>
      <c r="G4" s="261"/>
      <c r="H4" s="261"/>
      <c r="I4" s="261"/>
      <c r="J4" s="261"/>
      <c r="K4" s="261"/>
      <c r="L4" s="261"/>
      <c r="M4" s="261"/>
      <c r="N4" s="261"/>
      <c r="O4" s="261"/>
      <c r="P4" s="261"/>
      <c r="Q4" s="261"/>
      <c r="R4" s="261"/>
      <c r="S4" s="261"/>
      <c r="T4" s="261"/>
      <c r="V4" s="266"/>
      <c r="W4" s="266"/>
      <c r="X4" s="266"/>
      <c r="Y4" s="266"/>
      <c r="Z4" s="266"/>
      <c r="AA4" s="266"/>
      <c r="AB4" s="266"/>
      <c r="AC4" s="266"/>
      <c r="AD4" s="266"/>
      <c r="AE4" s="266"/>
      <c r="AF4" s="266"/>
      <c r="AG4" s="266"/>
      <c r="AH4" s="266"/>
      <c r="AI4" s="266"/>
      <c r="AJ4" s="266"/>
      <c r="AK4" s="266"/>
      <c r="AL4" s="266"/>
      <c r="AM4" s="266"/>
      <c r="AN4" s="266"/>
    </row>
    <row r="5" spans="2:40" ht="15" customHeight="1">
      <c r="B5" s="261"/>
      <c r="C5" s="261"/>
      <c r="D5" s="261"/>
      <c r="E5" s="261"/>
      <c r="F5" s="261"/>
      <c r="G5" s="261"/>
      <c r="H5" s="261"/>
      <c r="I5" s="261"/>
      <c r="J5" s="261"/>
      <c r="K5" s="261"/>
      <c r="L5" s="261"/>
      <c r="M5" s="261"/>
      <c r="N5" s="261"/>
      <c r="O5" s="261"/>
      <c r="P5" s="261"/>
      <c r="Q5" s="261"/>
      <c r="R5" s="261"/>
      <c r="S5" s="261"/>
      <c r="T5" s="261"/>
      <c r="V5" s="267" t="s">
        <v>202</v>
      </c>
      <c r="W5" s="267"/>
      <c r="X5" s="267"/>
      <c r="Y5" s="267"/>
      <c r="Z5" s="267"/>
      <c r="AA5" s="267"/>
      <c r="AB5" s="267"/>
      <c r="AC5" s="267"/>
      <c r="AD5" s="267"/>
      <c r="AE5" s="267"/>
      <c r="AF5" s="267"/>
      <c r="AG5" s="267"/>
      <c r="AH5" s="267"/>
      <c r="AI5" s="267"/>
      <c r="AJ5" s="267"/>
      <c r="AK5" s="267"/>
      <c r="AL5" s="267"/>
      <c r="AM5" s="267"/>
      <c r="AN5" s="267"/>
    </row>
    <row r="6" spans="1:40" ht="0.75" customHeight="1">
      <c r="A6" s="262"/>
      <c r="B6" s="262"/>
      <c r="C6" s="262"/>
      <c r="D6" s="262"/>
      <c r="E6" s="262"/>
      <c r="F6" s="262"/>
      <c r="G6" s="262"/>
      <c r="H6" s="262"/>
      <c r="I6" s="262"/>
      <c r="J6" s="262"/>
      <c r="K6" s="262"/>
      <c r="L6" s="262"/>
      <c r="M6" s="262"/>
      <c r="N6" s="262"/>
      <c r="O6" s="262"/>
      <c r="P6" s="262"/>
      <c r="Q6" s="262"/>
      <c r="R6" s="262"/>
      <c r="S6" s="262"/>
      <c r="T6" s="262"/>
      <c r="U6" s="262"/>
      <c r="V6" s="267"/>
      <c r="W6" s="267"/>
      <c r="X6" s="267"/>
      <c r="Y6" s="267"/>
      <c r="Z6" s="267"/>
      <c r="AA6" s="267"/>
      <c r="AB6" s="267"/>
      <c r="AC6" s="267"/>
      <c r="AD6" s="267"/>
      <c r="AE6" s="267"/>
      <c r="AF6" s="267"/>
      <c r="AG6" s="267"/>
      <c r="AH6" s="267"/>
      <c r="AI6" s="267"/>
      <c r="AJ6" s="267"/>
      <c r="AK6" s="267"/>
      <c r="AL6" s="267"/>
      <c r="AM6" s="267"/>
      <c r="AN6" s="267"/>
    </row>
    <row r="7" spans="2:40" ht="15" customHeight="1">
      <c r="B7" s="261"/>
      <c r="C7" s="261"/>
      <c r="D7" s="261"/>
      <c r="E7" s="261"/>
      <c r="F7" s="261"/>
      <c r="G7" s="261"/>
      <c r="H7" s="261"/>
      <c r="I7" s="261"/>
      <c r="J7" s="261"/>
      <c r="K7" s="261"/>
      <c r="L7" s="261"/>
      <c r="M7" s="261"/>
      <c r="N7" s="261"/>
      <c r="O7" s="261"/>
      <c r="P7" s="261"/>
      <c r="Q7" s="261"/>
      <c r="R7" s="261"/>
      <c r="S7" s="261"/>
      <c r="T7" s="261"/>
      <c r="V7" s="267"/>
      <c r="W7" s="267"/>
      <c r="X7" s="267"/>
      <c r="Y7" s="267"/>
      <c r="Z7" s="267"/>
      <c r="AA7" s="267"/>
      <c r="AB7" s="267"/>
      <c r="AC7" s="267"/>
      <c r="AD7" s="267"/>
      <c r="AE7" s="267"/>
      <c r="AF7" s="267"/>
      <c r="AG7" s="267"/>
      <c r="AH7" s="267"/>
      <c r="AI7" s="267"/>
      <c r="AJ7" s="267"/>
      <c r="AK7" s="267"/>
      <c r="AL7" s="267"/>
      <c r="AM7" s="267"/>
      <c r="AN7" s="267"/>
    </row>
    <row r="8" spans="1:40" ht="0.75" customHeight="1">
      <c r="A8" s="262"/>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row>
    <row r="9" spans="2:40" ht="14.25" customHeight="1">
      <c r="B9" s="261"/>
      <c r="C9" s="261"/>
      <c r="D9" s="261"/>
      <c r="E9" s="261"/>
      <c r="F9" s="261"/>
      <c r="G9" s="261"/>
      <c r="H9" s="261"/>
      <c r="I9" s="261"/>
      <c r="J9" s="261"/>
      <c r="K9" s="261"/>
      <c r="L9" s="261"/>
      <c r="M9" s="261"/>
      <c r="N9" s="261"/>
      <c r="O9" s="261"/>
      <c r="P9" s="261"/>
      <c r="Q9" s="261"/>
      <c r="R9" s="261"/>
      <c r="S9" s="261"/>
      <c r="T9" s="261"/>
      <c r="U9" s="262"/>
      <c r="V9" s="262"/>
      <c r="W9" s="262"/>
      <c r="X9" s="262"/>
      <c r="Y9" s="262"/>
      <c r="Z9" s="262"/>
      <c r="AA9" s="262"/>
      <c r="AB9" s="262"/>
      <c r="AC9" s="262"/>
      <c r="AD9" s="262"/>
      <c r="AE9" s="262"/>
      <c r="AF9" s="262"/>
      <c r="AG9" s="262"/>
      <c r="AH9" s="262"/>
      <c r="AI9" s="262"/>
      <c r="AJ9" s="262"/>
      <c r="AK9" s="262"/>
      <c r="AL9" s="262"/>
      <c r="AM9" s="262"/>
      <c r="AN9" s="262"/>
    </row>
    <row r="10" spans="1:40" s="12" customFormat="1" ht="21" customHeight="1">
      <c r="A10" s="263" t="s">
        <v>203</v>
      </c>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row>
    <row r="11" spans="1:40" s="12" customFormat="1" ht="6.75" customHeight="1">
      <c r="A11" s="264"/>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row>
    <row r="12" spans="1:40" s="12" customFormat="1" ht="15.75" customHeight="1">
      <c r="A12" s="265" t="s">
        <v>375</v>
      </c>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row>
    <row r="13" spans="1:40" ht="15" customHeight="1">
      <c r="A13" s="266" t="s">
        <v>204</v>
      </c>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row>
    <row r="14" spans="1:40" ht="15" customHeight="1">
      <c r="A14" s="260" t="s">
        <v>205</v>
      </c>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row>
    <row r="15" spans="1:40" ht="18" customHeight="1">
      <c r="A15" s="260" t="s">
        <v>206</v>
      </c>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row>
    <row r="16" spans="1:40" ht="18.75" customHeight="1">
      <c r="A16" s="260" t="s">
        <v>346</v>
      </c>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row>
    <row r="17" spans="1:40" ht="18.75" customHeight="1">
      <c r="A17" s="268" t="s">
        <v>377</v>
      </c>
      <c r="B17" s="268"/>
      <c r="C17" s="268"/>
      <c r="D17" s="268"/>
      <c r="E17" s="268"/>
      <c r="F17" s="268"/>
      <c r="G17" s="268"/>
      <c r="H17" s="268"/>
      <c r="I17" s="268"/>
      <c r="J17" s="268"/>
      <c r="K17" s="268"/>
      <c r="L17" s="268"/>
      <c r="M17" s="268"/>
      <c r="N17" s="268"/>
      <c r="O17" s="268"/>
      <c r="P17" s="268"/>
      <c r="Q17" s="268"/>
      <c r="R17" s="268"/>
      <c r="S17" s="268"/>
      <c r="T17" s="268"/>
      <c r="U17" s="268"/>
      <c r="V17" s="268"/>
      <c r="W17" s="13"/>
      <c r="X17" s="13"/>
      <c r="Y17" s="13"/>
      <c r="Z17" s="13"/>
      <c r="AA17" s="13"/>
      <c r="AB17" s="13"/>
      <c r="AC17" s="13"/>
      <c r="AD17" s="13"/>
      <c r="AE17" s="13"/>
      <c r="AF17" s="13"/>
      <c r="AG17" s="13"/>
      <c r="AH17" s="13"/>
      <c r="AI17" s="13"/>
      <c r="AJ17" s="13"/>
      <c r="AK17" s="13"/>
      <c r="AL17" s="13"/>
      <c r="AM17" s="13"/>
      <c r="AN17" s="13"/>
    </row>
    <row r="18" spans="1:40" ht="15" customHeight="1">
      <c r="A18" s="266" t="s">
        <v>207</v>
      </c>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row>
    <row r="19" spans="1:40" ht="20.25" customHeight="1">
      <c r="A19" s="260" t="s">
        <v>208</v>
      </c>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row>
    <row r="20" spans="1:40" ht="20.25" customHeight="1">
      <c r="A20" s="260" t="s">
        <v>209</v>
      </c>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row>
    <row r="21" spans="1:40" ht="15" customHeight="1">
      <c r="A21" s="266" t="s">
        <v>210</v>
      </c>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row>
    <row r="22" spans="1:40" ht="45.75" customHeight="1">
      <c r="A22" s="260" t="s">
        <v>211</v>
      </c>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row>
    <row r="23" spans="1:40" ht="21.75" customHeight="1">
      <c r="A23" s="260" t="s">
        <v>212</v>
      </c>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row>
    <row r="24" spans="1:40" ht="15" customHeight="1">
      <c r="A24" s="266" t="s">
        <v>213</v>
      </c>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row>
    <row r="25" spans="1:40" ht="69.75" customHeight="1">
      <c r="A25" s="260" t="s">
        <v>349</v>
      </c>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row>
    <row r="26" spans="1:40" ht="15" customHeight="1">
      <c r="A26" s="266" t="s">
        <v>214</v>
      </c>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row>
    <row r="27" spans="1:40" ht="129.75" customHeight="1">
      <c r="A27" s="269" t="s">
        <v>351</v>
      </c>
      <c r="B27" s="260"/>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row>
    <row r="28" spans="1:40" ht="129" customHeight="1">
      <c r="A28" s="269" t="s">
        <v>295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row>
    <row r="29" spans="1:40" ht="15" customHeight="1">
      <c r="A29" s="266" t="s">
        <v>215</v>
      </c>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row>
    <row r="30" spans="1:40" ht="49.5" customHeight="1">
      <c r="A30" s="269" t="s">
        <v>216</v>
      </c>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row>
    <row r="31" spans="1:40" ht="54.75" customHeight="1">
      <c r="A31" s="269" t="s">
        <v>217</v>
      </c>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row>
    <row r="32" spans="1:40" ht="15" customHeight="1">
      <c r="A32" s="266" t="s">
        <v>218</v>
      </c>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row>
    <row r="33" spans="1:40" ht="75" customHeight="1">
      <c r="A33" s="269" t="s">
        <v>219</v>
      </c>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row>
    <row r="34" spans="1:40" ht="67.5" customHeight="1">
      <c r="A34" s="270" t="s">
        <v>299</v>
      </c>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13"/>
      <c r="AG34" s="13"/>
      <c r="AH34" s="13"/>
      <c r="AI34" s="13"/>
      <c r="AJ34" s="13"/>
      <c r="AK34" s="13"/>
      <c r="AL34" s="13"/>
      <c r="AM34" s="13"/>
      <c r="AN34" s="13"/>
    </row>
    <row r="35" spans="1:40" ht="15" customHeight="1">
      <c r="A35" s="266" t="s">
        <v>220</v>
      </c>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row>
    <row r="36" spans="1:40" ht="31.5" customHeight="1">
      <c r="A36" s="269" t="s">
        <v>350</v>
      </c>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row>
    <row r="37" spans="1:40" ht="98.25" customHeight="1">
      <c r="A37" s="269" t="s">
        <v>221</v>
      </c>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row>
    <row r="38" spans="1:40" ht="15" customHeight="1">
      <c r="A38" s="266" t="s">
        <v>222</v>
      </c>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row>
    <row r="39" spans="1:40" ht="94.5" customHeight="1">
      <c r="A39" s="269" t="s">
        <v>223</v>
      </c>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row>
    <row r="40" spans="1:40" ht="22.5" customHeight="1">
      <c r="A40" s="266" t="s">
        <v>224</v>
      </c>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row>
    <row r="41" spans="1:40" ht="2.25" customHeight="1">
      <c r="A41" s="262"/>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row>
    <row r="42" spans="1:40" ht="15" customHeight="1">
      <c r="A42" s="266" t="s">
        <v>225</v>
      </c>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row>
    <row r="43" spans="1:40" ht="2.25" customHeight="1">
      <c r="A43" s="262"/>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row>
    <row r="44" spans="1:41" ht="19.5" customHeight="1">
      <c r="A44" s="274" t="s">
        <v>95</v>
      </c>
      <c r="B44" s="274"/>
      <c r="C44" s="274"/>
      <c r="D44" s="274"/>
      <c r="E44" s="274"/>
      <c r="F44" s="274"/>
      <c r="G44" s="274"/>
      <c r="H44" s="274"/>
      <c r="I44" s="274"/>
      <c r="J44" s="274"/>
      <c r="K44" s="274"/>
      <c r="L44" s="274"/>
      <c r="M44" s="274"/>
      <c r="N44" s="274"/>
      <c r="O44" s="274"/>
      <c r="P44" s="274"/>
      <c r="Q44" s="274"/>
      <c r="R44" s="274"/>
      <c r="S44" s="275" t="s">
        <v>341</v>
      </c>
      <c r="T44" s="275"/>
      <c r="U44" s="275"/>
      <c r="V44" s="275"/>
      <c r="W44" s="275"/>
      <c r="X44" s="275"/>
      <c r="Y44" s="275"/>
      <c r="Z44" s="275"/>
      <c r="AA44" s="275"/>
      <c r="AB44" s="275"/>
      <c r="AC44" s="275"/>
      <c r="AD44" s="275"/>
      <c r="AE44" s="276"/>
      <c r="AF44" s="302" t="s">
        <v>356</v>
      </c>
      <c r="AG44" s="302"/>
      <c r="AH44" s="302"/>
      <c r="AI44" s="302"/>
      <c r="AJ44" s="302"/>
      <c r="AK44" s="302"/>
      <c r="AL44" s="302"/>
      <c r="AM44" s="302"/>
      <c r="AN44" s="302"/>
      <c r="AO44" s="302"/>
    </row>
    <row r="45" spans="1:41" ht="19.5" customHeight="1">
      <c r="A45" s="271" t="s">
        <v>227</v>
      </c>
      <c r="B45" s="271"/>
      <c r="C45" s="271"/>
      <c r="D45" s="271"/>
      <c r="E45" s="271"/>
      <c r="F45" s="271"/>
      <c r="G45" s="271"/>
      <c r="H45" s="271"/>
      <c r="I45" s="271"/>
      <c r="J45" s="271"/>
      <c r="K45" s="271"/>
      <c r="L45" s="271"/>
      <c r="M45" s="271"/>
      <c r="N45" s="271"/>
      <c r="O45" s="271"/>
      <c r="P45" s="271"/>
      <c r="Q45" s="271"/>
      <c r="R45" s="271"/>
      <c r="S45" s="272">
        <v>4805310806</v>
      </c>
      <c r="T45" s="272"/>
      <c r="U45" s="272"/>
      <c r="V45" s="272"/>
      <c r="W45" s="272"/>
      <c r="X45" s="272"/>
      <c r="Y45" s="272"/>
      <c r="Z45" s="272"/>
      <c r="AA45" s="272"/>
      <c r="AB45" s="272"/>
      <c r="AC45" s="272"/>
      <c r="AD45" s="272"/>
      <c r="AE45" s="273"/>
      <c r="AF45" s="310">
        <v>151064707</v>
      </c>
      <c r="AG45" s="310"/>
      <c r="AH45" s="310"/>
      <c r="AI45" s="310"/>
      <c r="AJ45" s="310"/>
      <c r="AK45" s="310"/>
      <c r="AL45" s="310"/>
      <c r="AM45" s="310"/>
      <c r="AN45" s="310"/>
      <c r="AO45" s="310"/>
    </row>
    <row r="46" spans="1:41" ht="19.5" customHeight="1">
      <c r="A46" s="271" t="s">
        <v>228</v>
      </c>
      <c r="B46" s="271"/>
      <c r="C46" s="271"/>
      <c r="D46" s="271"/>
      <c r="E46" s="271"/>
      <c r="F46" s="271"/>
      <c r="G46" s="271"/>
      <c r="H46" s="271"/>
      <c r="I46" s="271"/>
      <c r="J46" s="271"/>
      <c r="K46" s="271"/>
      <c r="L46" s="271"/>
      <c r="M46" s="271"/>
      <c r="N46" s="271"/>
      <c r="O46" s="271"/>
      <c r="P46" s="271"/>
      <c r="Q46" s="271"/>
      <c r="R46" s="271"/>
      <c r="S46" s="272">
        <v>5949450996</v>
      </c>
      <c r="T46" s="272"/>
      <c r="U46" s="272"/>
      <c r="V46" s="272"/>
      <c r="W46" s="272"/>
      <c r="X46" s="272"/>
      <c r="Y46" s="272"/>
      <c r="Z46" s="272"/>
      <c r="AA46" s="272"/>
      <c r="AB46" s="272"/>
      <c r="AC46" s="272"/>
      <c r="AD46" s="272"/>
      <c r="AE46" s="273"/>
      <c r="AF46" s="310">
        <f>1500000000+15850441683</f>
        <v>17350441683</v>
      </c>
      <c r="AG46" s="310"/>
      <c r="AH46" s="310"/>
      <c r="AI46" s="310"/>
      <c r="AJ46" s="310"/>
      <c r="AK46" s="310"/>
      <c r="AL46" s="310"/>
      <c r="AM46" s="310"/>
      <c r="AN46" s="310"/>
      <c r="AO46" s="310"/>
    </row>
    <row r="47" spans="1:41" ht="19.5" customHeight="1">
      <c r="A47" s="14" t="s">
        <v>229</v>
      </c>
      <c r="B47" s="15"/>
      <c r="C47" s="15"/>
      <c r="D47" s="15"/>
      <c r="E47" s="15"/>
      <c r="F47" s="15"/>
      <c r="G47" s="15"/>
      <c r="H47" s="15"/>
      <c r="I47" s="15"/>
      <c r="J47" s="15"/>
      <c r="K47" s="15"/>
      <c r="L47" s="15"/>
      <c r="M47" s="15"/>
      <c r="N47" s="15"/>
      <c r="O47" s="15"/>
      <c r="P47" s="15"/>
      <c r="Q47" s="15"/>
      <c r="R47" s="16"/>
      <c r="S47" s="273"/>
      <c r="T47" s="284"/>
      <c r="U47" s="284"/>
      <c r="V47" s="284"/>
      <c r="W47" s="284"/>
      <c r="X47" s="284"/>
      <c r="Y47" s="284"/>
      <c r="Z47" s="284"/>
      <c r="AA47" s="284"/>
      <c r="AB47" s="284"/>
      <c r="AC47" s="284"/>
      <c r="AD47" s="284"/>
      <c r="AE47" s="284"/>
      <c r="AF47" s="310"/>
      <c r="AG47" s="310"/>
      <c r="AH47" s="310"/>
      <c r="AI47" s="310"/>
      <c r="AJ47" s="310"/>
      <c r="AK47" s="310"/>
      <c r="AL47" s="310"/>
      <c r="AM47" s="310"/>
      <c r="AN47" s="310"/>
      <c r="AO47" s="310"/>
    </row>
    <row r="48" spans="1:42" ht="19.5" customHeight="1">
      <c r="A48" s="285" t="s">
        <v>230</v>
      </c>
      <c r="B48" s="271"/>
      <c r="C48" s="271"/>
      <c r="D48" s="271"/>
      <c r="E48" s="271"/>
      <c r="F48" s="271"/>
      <c r="G48" s="271"/>
      <c r="H48" s="271"/>
      <c r="I48" s="271"/>
      <c r="J48" s="271"/>
      <c r="K48" s="271"/>
      <c r="L48" s="271"/>
      <c r="M48" s="271"/>
      <c r="N48" s="271"/>
      <c r="O48" s="271"/>
      <c r="P48" s="271"/>
      <c r="Q48" s="271"/>
      <c r="R48" s="271"/>
      <c r="S48" s="272">
        <v>1012640077</v>
      </c>
      <c r="T48" s="272"/>
      <c r="U48" s="272"/>
      <c r="V48" s="272"/>
      <c r="W48" s="272"/>
      <c r="X48" s="272"/>
      <c r="Y48" s="272"/>
      <c r="Z48" s="272"/>
      <c r="AA48" s="272"/>
      <c r="AB48" s="272"/>
      <c r="AC48" s="272"/>
      <c r="AD48" s="272"/>
      <c r="AE48" s="273"/>
      <c r="AF48" s="310">
        <v>5924803412</v>
      </c>
      <c r="AG48" s="310"/>
      <c r="AH48" s="310"/>
      <c r="AI48" s="310"/>
      <c r="AJ48" s="310"/>
      <c r="AK48" s="310"/>
      <c r="AL48" s="310"/>
      <c r="AM48" s="310"/>
      <c r="AN48" s="310"/>
      <c r="AO48" s="310"/>
      <c r="AP48" s="9" t="s">
        <v>362</v>
      </c>
    </row>
    <row r="49" spans="1:41" ht="19.5" customHeight="1">
      <c r="A49" s="286" t="s">
        <v>315</v>
      </c>
      <c r="B49" s="287"/>
      <c r="C49" s="287"/>
      <c r="D49" s="287"/>
      <c r="E49" s="287"/>
      <c r="F49" s="287"/>
      <c r="G49" s="287"/>
      <c r="H49" s="287"/>
      <c r="I49" s="287"/>
      <c r="J49" s="287"/>
      <c r="K49" s="287"/>
      <c r="L49" s="287"/>
      <c r="M49" s="287"/>
      <c r="N49" s="287"/>
      <c r="O49" s="287"/>
      <c r="P49" s="287"/>
      <c r="Q49" s="287"/>
      <c r="R49" s="288"/>
      <c r="S49" s="273">
        <v>4936810919</v>
      </c>
      <c r="T49" s="284"/>
      <c r="U49" s="284"/>
      <c r="V49" s="284"/>
      <c r="W49" s="284"/>
      <c r="X49" s="284"/>
      <c r="Y49" s="284"/>
      <c r="Z49" s="284"/>
      <c r="AA49" s="284"/>
      <c r="AB49" s="284"/>
      <c r="AC49" s="284"/>
      <c r="AD49" s="284"/>
      <c r="AE49" s="284"/>
      <c r="AF49" s="310">
        <f>+AF46-AF48</f>
        <v>11425638271</v>
      </c>
      <c r="AG49" s="310"/>
      <c r="AH49" s="310"/>
      <c r="AI49" s="310"/>
      <c r="AJ49" s="310"/>
      <c r="AK49" s="310"/>
      <c r="AL49" s="310"/>
      <c r="AM49" s="310"/>
      <c r="AN49" s="310"/>
      <c r="AO49" s="310"/>
    </row>
    <row r="50" spans="1:41" s="17" customFormat="1" ht="19.5" customHeight="1">
      <c r="A50" s="274" t="s">
        <v>231</v>
      </c>
      <c r="B50" s="274"/>
      <c r="C50" s="274"/>
      <c r="D50" s="274"/>
      <c r="E50" s="274"/>
      <c r="F50" s="274"/>
      <c r="G50" s="274"/>
      <c r="H50" s="274"/>
      <c r="I50" s="274"/>
      <c r="J50" s="274"/>
      <c r="K50" s="274"/>
      <c r="L50" s="274"/>
      <c r="M50" s="274"/>
      <c r="N50" s="274"/>
      <c r="O50" s="274"/>
      <c r="P50" s="274"/>
      <c r="Q50" s="274"/>
      <c r="R50" s="274"/>
      <c r="S50" s="277">
        <f>+S45+S46</f>
        <v>10754761802</v>
      </c>
      <c r="T50" s="277"/>
      <c r="U50" s="277"/>
      <c r="V50" s="277"/>
      <c r="W50" s="277"/>
      <c r="X50" s="277"/>
      <c r="Y50" s="277"/>
      <c r="Z50" s="277"/>
      <c r="AA50" s="277"/>
      <c r="AB50" s="277"/>
      <c r="AC50" s="277"/>
      <c r="AD50" s="277"/>
      <c r="AE50" s="278"/>
      <c r="AF50" s="311">
        <f>+AF45+AF46</f>
        <v>17501506390</v>
      </c>
      <c r="AG50" s="311"/>
      <c r="AH50" s="311"/>
      <c r="AI50" s="311"/>
      <c r="AJ50" s="311"/>
      <c r="AK50" s="311"/>
      <c r="AL50" s="311"/>
      <c r="AM50" s="311"/>
      <c r="AN50" s="311"/>
      <c r="AO50" s="311"/>
    </row>
    <row r="51" spans="1:40" s="17" customFormat="1" ht="22.5" customHeight="1">
      <c r="A51" s="18"/>
      <c r="B51" s="18"/>
      <c r="C51" s="18"/>
      <c r="D51" s="18"/>
      <c r="E51" s="18"/>
      <c r="F51" s="18"/>
      <c r="G51" s="18"/>
      <c r="H51" s="18"/>
      <c r="I51" s="18"/>
      <c r="J51" s="18"/>
      <c r="K51" s="18"/>
      <c r="L51" s="18"/>
      <c r="M51" s="18"/>
      <c r="N51" s="18"/>
      <c r="O51" s="18"/>
      <c r="P51" s="18"/>
      <c r="Q51" s="18"/>
      <c r="R51" s="18"/>
      <c r="S51" s="7"/>
      <c r="T51" s="7"/>
      <c r="U51" s="7"/>
      <c r="V51" s="7"/>
      <c r="W51" s="7"/>
      <c r="X51" s="7"/>
      <c r="Y51" s="7"/>
      <c r="Z51" s="7"/>
      <c r="AA51" s="7"/>
      <c r="AB51" s="7"/>
      <c r="AC51" s="7"/>
      <c r="AD51" s="7"/>
      <c r="AE51" s="7"/>
      <c r="AF51" s="7"/>
      <c r="AG51" s="7"/>
      <c r="AH51" s="7"/>
      <c r="AI51" s="7"/>
      <c r="AJ51" s="7"/>
      <c r="AK51" s="7"/>
      <c r="AL51" s="7"/>
      <c r="AM51" s="7"/>
      <c r="AN51" s="7"/>
    </row>
    <row r="52" spans="1:40" ht="15.75" customHeight="1">
      <c r="A52" s="279" t="s">
        <v>302</v>
      </c>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80"/>
      <c r="AG52" s="280"/>
      <c r="AH52" s="280"/>
      <c r="AI52" s="280"/>
      <c r="AJ52" s="280"/>
      <c r="AK52" s="280"/>
      <c r="AL52" s="280"/>
      <c r="AM52" s="280"/>
      <c r="AN52" s="280"/>
    </row>
    <row r="53" spans="1:41" ht="32.25" customHeight="1">
      <c r="A53" s="281" t="s">
        <v>232</v>
      </c>
      <c r="B53" s="282"/>
      <c r="C53" s="282"/>
      <c r="D53" s="282"/>
      <c r="E53" s="282"/>
      <c r="F53" s="282"/>
      <c r="G53" s="282"/>
      <c r="H53" s="282"/>
      <c r="I53" s="282"/>
      <c r="J53" s="282"/>
      <c r="K53" s="282"/>
      <c r="L53" s="282"/>
      <c r="M53" s="282"/>
      <c r="N53" s="282"/>
      <c r="O53" s="282"/>
      <c r="P53" s="282"/>
      <c r="Q53" s="283"/>
      <c r="R53" s="281" t="s">
        <v>341</v>
      </c>
      <c r="S53" s="282"/>
      <c r="T53" s="282"/>
      <c r="U53" s="282"/>
      <c r="V53" s="282"/>
      <c r="W53" s="282"/>
      <c r="X53" s="282"/>
      <c r="Y53" s="282"/>
      <c r="Z53" s="282"/>
      <c r="AA53" s="282"/>
      <c r="AB53" s="282"/>
      <c r="AC53" s="282"/>
      <c r="AD53" s="282"/>
      <c r="AE53" s="282"/>
      <c r="AF53" s="301" t="s">
        <v>355</v>
      </c>
      <c r="AG53" s="301"/>
      <c r="AH53" s="301"/>
      <c r="AI53" s="301"/>
      <c r="AJ53" s="301"/>
      <c r="AK53" s="301"/>
      <c r="AL53" s="301"/>
      <c r="AM53" s="301"/>
      <c r="AN53" s="301"/>
      <c r="AO53" s="301"/>
    </row>
    <row r="54" spans="1:42" ht="20.25" customHeight="1">
      <c r="A54" s="296" t="s">
        <v>319</v>
      </c>
      <c r="B54" s="297"/>
      <c r="C54" s="297"/>
      <c r="D54" s="297"/>
      <c r="E54" s="297"/>
      <c r="F54" s="297"/>
      <c r="G54" s="297"/>
      <c r="H54" s="297"/>
      <c r="I54" s="297"/>
      <c r="J54" s="297"/>
      <c r="K54" s="297"/>
      <c r="L54" s="297"/>
      <c r="M54" s="297"/>
      <c r="N54" s="297"/>
      <c r="O54" s="297"/>
      <c r="P54" s="297"/>
      <c r="Q54" s="298"/>
      <c r="R54" s="299">
        <v>31487293025</v>
      </c>
      <c r="S54" s="300"/>
      <c r="T54" s="300"/>
      <c r="U54" s="300"/>
      <c r="V54" s="300"/>
      <c r="W54" s="300"/>
      <c r="X54" s="300"/>
      <c r="Y54" s="300"/>
      <c r="Z54" s="300"/>
      <c r="AA54" s="300"/>
      <c r="AB54" s="300"/>
      <c r="AC54" s="300"/>
      <c r="AD54" s="300"/>
      <c r="AE54" s="300"/>
      <c r="AF54" s="317">
        <v>8405415870</v>
      </c>
      <c r="AG54" s="317"/>
      <c r="AH54" s="317"/>
      <c r="AI54" s="317"/>
      <c r="AJ54" s="317"/>
      <c r="AK54" s="317"/>
      <c r="AL54" s="317"/>
      <c r="AM54" s="317"/>
      <c r="AN54" s="317"/>
      <c r="AO54" s="317"/>
      <c r="AP54" s="9" t="s">
        <v>363</v>
      </c>
    </row>
    <row r="55" spans="1:42" ht="20.25" customHeight="1">
      <c r="A55" s="296" t="s">
        <v>352</v>
      </c>
      <c r="B55" s="297"/>
      <c r="C55" s="297"/>
      <c r="D55" s="297"/>
      <c r="E55" s="297"/>
      <c r="F55" s="297"/>
      <c r="G55" s="297"/>
      <c r="H55" s="297"/>
      <c r="I55" s="297"/>
      <c r="J55" s="297"/>
      <c r="K55" s="297"/>
      <c r="L55" s="297"/>
      <c r="M55" s="297"/>
      <c r="N55" s="297"/>
      <c r="O55" s="297"/>
      <c r="P55" s="297"/>
      <c r="Q55" s="298"/>
      <c r="R55" s="294">
        <v>15000000000</v>
      </c>
      <c r="S55" s="295"/>
      <c r="T55" s="295"/>
      <c r="U55" s="295"/>
      <c r="V55" s="295"/>
      <c r="W55" s="295"/>
      <c r="X55" s="295"/>
      <c r="Y55" s="295"/>
      <c r="Z55" s="295"/>
      <c r="AA55" s="295"/>
      <c r="AB55" s="295"/>
      <c r="AC55" s="295"/>
      <c r="AD55" s="295"/>
      <c r="AE55" s="295"/>
      <c r="AF55" s="317">
        <v>3150000000</v>
      </c>
      <c r="AG55" s="317"/>
      <c r="AH55" s="317"/>
      <c r="AI55" s="317"/>
      <c r="AJ55" s="317"/>
      <c r="AK55" s="317"/>
      <c r="AL55" s="317"/>
      <c r="AM55" s="317"/>
      <c r="AN55" s="317"/>
      <c r="AO55" s="317"/>
      <c r="AP55" s="9" t="s">
        <v>364</v>
      </c>
    </row>
    <row r="56" spans="1:42" ht="20.25" customHeight="1">
      <c r="A56" s="296" t="s">
        <v>357</v>
      </c>
      <c r="B56" s="297"/>
      <c r="C56" s="297"/>
      <c r="D56" s="297"/>
      <c r="E56" s="297"/>
      <c r="F56" s="297"/>
      <c r="G56" s="297"/>
      <c r="H56" s="297"/>
      <c r="I56" s="297"/>
      <c r="J56" s="297"/>
      <c r="K56" s="297"/>
      <c r="L56" s="297"/>
      <c r="M56" s="297"/>
      <c r="N56" s="297"/>
      <c r="O56" s="297"/>
      <c r="P56" s="297"/>
      <c r="Q56" s="298"/>
      <c r="R56" s="294">
        <v>351730014</v>
      </c>
      <c r="S56" s="295"/>
      <c r="T56" s="295"/>
      <c r="U56" s="295"/>
      <c r="V56" s="295"/>
      <c r="W56" s="295"/>
      <c r="X56" s="295"/>
      <c r="Y56" s="295"/>
      <c r="Z56" s="295"/>
      <c r="AA56" s="295"/>
      <c r="AB56" s="295"/>
      <c r="AC56" s="295"/>
      <c r="AD56" s="295"/>
      <c r="AE56" s="295"/>
      <c r="AF56" s="317">
        <v>0</v>
      </c>
      <c r="AG56" s="317"/>
      <c r="AH56" s="317"/>
      <c r="AI56" s="317"/>
      <c r="AJ56" s="317"/>
      <c r="AK56" s="317"/>
      <c r="AL56" s="317"/>
      <c r="AM56" s="317"/>
      <c r="AN56" s="317"/>
      <c r="AO56" s="317"/>
      <c r="AP56" s="9" t="s">
        <v>365</v>
      </c>
    </row>
    <row r="57" spans="1:42" ht="20.25" customHeight="1">
      <c r="A57" s="289" t="s">
        <v>320</v>
      </c>
      <c r="B57" s="290"/>
      <c r="C57" s="290"/>
      <c r="D57" s="290"/>
      <c r="E57" s="290"/>
      <c r="F57" s="290"/>
      <c r="G57" s="290"/>
      <c r="H57" s="290"/>
      <c r="I57" s="290"/>
      <c r="J57" s="290"/>
      <c r="K57" s="290"/>
      <c r="L57" s="290"/>
      <c r="M57" s="290"/>
      <c r="N57" s="290"/>
      <c r="O57" s="290"/>
      <c r="P57" s="290"/>
      <c r="Q57" s="291"/>
      <c r="R57" s="292">
        <f>SUM(R54:AE56)</f>
        <v>46839023039</v>
      </c>
      <c r="S57" s="293"/>
      <c r="T57" s="293"/>
      <c r="U57" s="293"/>
      <c r="V57" s="293"/>
      <c r="W57" s="293"/>
      <c r="X57" s="293"/>
      <c r="Y57" s="293"/>
      <c r="Z57" s="293"/>
      <c r="AA57" s="293"/>
      <c r="AB57" s="293"/>
      <c r="AC57" s="293"/>
      <c r="AD57" s="293"/>
      <c r="AE57" s="293"/>
      <c r="AF57" s="301">
        <f>SUM(AF54:AO56)</f>
        <v>11555415870</v>
      </c>
      <c r="AG57" s="301"/>
      <c r="AH57" s="301"/>
      <c r="AI57" s="301"/>
      <c r="AJ57" s="301"/>
      <c r="AK57" s="301"/>
      <c r="AL57" s="301"/>
      <c r="AM57" s="301"/>
      <c r="AN57" s="301"/>
      <c r="AO57" s="301"/>
      <c r="AP57" s="29"/>
    </row>
    <row r="58" ht="15.75" customHeight="1"/>
    <row r="59" spans="1:40" ht="15" customHeight="1">
      <c r="A59" s="266" t="s">
        <v>234</v>
      </c>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row>
    <row r="60" spans="1:40" ht="2.25" customHeight="1">
      <c r="A60" s="262"/>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row>
    <row r="61" spans="1:40" ht="56.25" customHeight="1">
      <c r="A61" s="302" t="s">
        <v>235</v>
      </c>
      <c r="B61" s="302"/>
      <c r="C61" s="302"/>
      <c r="D61" s="302"/>
      <c r="E61" s="302"/>
      <c r="F61" s="302"/>
      <c r="G61" s="302" t="s">
        <v>236</v>
      </c>
      <c r="H61" s="302"/>
      <c r="I61" s="302"/>
      <c r="J61" s="302"/>
      <c r="K61" s="302" t="s">
        <v>237</v>
      </c>
      <c r="L61" s="302"/>
      <c r="M61" s="302"/>
      <c r="N61" s="302"/>
      <c r="O61" s="302"/>
      <c r="P61" s="302" t="s">
        <v>238</v>
      </c>
      <c r="Q61" s="302"/>
      <c r="R61" s="302"/>
      <c r="S61" s="302"/>
      <c r="T61" s="302"/>
      <c r="U61" s="302"/>
      <c r="V61" s="302"/>
      <c r="W61" s="302"/>
      <c r="X61" s="302"/>
      <c r="Y61" s="302" t="s">
        <v>239</v>
      </c>
      <c r="Z61" s="302"/>
      <c r="AA61" s="302"/>
      <c r="AB61" s="302"/>
      <c r="AC61" s="302"/>
      <c r="AD61" s="302"/>
      <c r="AE61" s="302"/>
      <c r="AF61" s="302" t="s">
        <v>296</v>
      </c>
      <c r="AG61" s="302"/>
      <c r="AH61" s="302"/>
      <c r="AI61" s="302"/>
      <c r="AJ61" s="302"/>
      <c r="AK61" s="302"/>
      <c r="AL61" s="302" t="s">
        <v>233</v>
      </c>
      <c r="AM61" s="302"/>
      <c r="AN61" s="302"/>
    </row>
    <row r="62" spans="1:40" ht="23.25" customHeight="1">
      <c r="A62" s="303" t="s">
        <v>240</v>
      </c>
      <c r="B62" s="303"/>
      <c r="C62" s="303"/>
      <c r="D62" s="303"/>
      <c r="E62" s="303"/>
      <c r="F62" s="303"/>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row>
    <row r="63" spans="1:40" ht="24.75" customHeight="1">
      <c r="A63" s="305" t="s">
        <v>330</v>
      </c>
      <c r="B63" s="306"/>
      <c r="C63" s="306"/>
      <c r="D63" s="306"/>
      <c r="E63" s="306"/>
      <c r="F63" s="306"/>
      <c r="G63" s="307">
        <v>459910106</v>
      </c>
      <c r="H63" s="307"/>
      <c r="I63" s="307"/>
      <c r="J63" s="307"/>
      <c r="K63" s="307">
        <v>4539992648</v>
      </c>
      <c r="L63" s="307"/>
      <c r="M63" s="307"/>
      <c r="N63" s="307"/>
      <c r="O63" s="307"/>
      <c r="P63" s="307">
        <v>441666190</v>
      </c>
      <c r="Q63" s="307"/>
      <c r="R63" s="307"/>
      <c r="S63" s="307"/>
      <c r="T63" s="307"/>
      <c r="U63" s="307"/>
      <c r="V63" s="307"/>
      <c r="W63" s="307"/>
      <c r="X63" s="307"/>
      <c r="Y63" s="308"/>
      <c r="Z63" s="308"/>
      <c r="AA63" s="308"/>
      <c r="AB63" s="308"/>
      <c r="AC63" s="308"/>
      <c r="AD63" s="308"/>
      <c r="AE63" s="308"/>
      <c r="AF63" s="311"/>
      <c r="AG63" s="311"/>
      <c r="AH63" s="311"/>
      <c r="AI63" s="311"/>
      <c r="AJ63" s="311"/>
      <c r="AK63" s="311"/>
      <c r="AL63" s="308">
        <f>+G63+K63+P63+AF63+Y63</f>
        <v>5441568944</v>
      </c>
      <c r="AM63" s="308"/>
      <c r="AN63" s="308"/>
    </row>
    <row r="64" spans="1:40" ht="18" customHeight="1">
      <c r="A64" s="305" t="s">
        <v>331</v>
      </c>
      <c r="B64" s="306"/>
      <c r="C64" s="306"/>
      <c r="D64" s="306"/>
      <c r="E64" s="306"/>
      <c r="F64" s="306"/>
      <c r="G64" s="310" t="s">
        <v>89</v>
      </c>
      <c r="H64" s="310"/>
      <c r="I64" s="310"/>
      <c r="J64" s="310"/>
      <c r="K64" s="310">
        <v>63360000</v>
      </c>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09">
        <f aca="true" t="shared" si="0" ref="AL64:AL69">SUM(G64:AK64)</f>
        <v>63360000</v>
      </c>
      <c r="AM64" s="309"/>
      <c r="AN64" s="309"/>
    </row>
    <row r="65" spans="1:40" ht="18" customHeight="1">
      <c r="A65" s="306" t="s">
        <v>241</v>
      </c>
      <c r="B65" s="306"/>
      <c r="C65" s="306"/>
      <c r="D65" s="306"/>
      <c r="E65" s="306"/>
      <c r="F65" s="306"/>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09">
        <f t="shared" si="0"/>
        <v>0</v>
      </c>
      <c r="AM65" s="309"/>
      <c r="AN65" s="309"/>
    </row>
    <row r="66" spans="1:40" ht="18" customHeight="1">
      <c r="A66" s="306" t="s">
        <v>242</v>
      </c>
      <c r="B66" s="306"/>
      <c r="C66" s="306"/>
      <c r="D66" s="306"/>
      <c r="E66" s="306"/>
      <c r="F66" s="306"/>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09">
        <f t="shared" si="0"/>
        <v>0</v>
      </c>
      <c r="AM66" s="309"/>
      <c r="AN66" s="309"/>
    </row>
    <row r="67" spans="1:40" ht="18" customHeight="1">
      <c r="A67" s="306" t="s">
        <v>243</v>
      </c>
      <c r="B67" s="306"/>
      <c r="C67" s="306"/>
      <c r="D67" s="306"/>
      <c r="E67" s="306"/>
      <c r="F67" s="306"/>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09">
        <f t="shared" si="0"/>
        <v>0</v>
      </c>
      <c r="AM67" s="309"/>
      <c r="AN67" s="309"/>
    </row>
    <row r="68" spans="1:40" ht="18" customHeight="1">
      <c r="A68" s="306" t="s">
        <v>244</v>
      </c>
      <c r="B68" s="306"/>
      <c r="C68" s="306"/>
      <c r="D68" s="306"/>
      <c r="E68" s="306"/>
      <c r="F68" s="306"/>
      <c r="G68" s="312"/>
      <c r="H68" s="313"/>
      <c r="I68" s="313"/>
      <c r="J68" s="314"/>
      <c r="K68" s="310"/>
      <c r="L68" s="310"/>
      <c r="M68" s="310"/>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09">
        <f t="shared" si="0"/>
        <v>0</v>
      </c>
      <c r="AM68" s="309"/>
      <c r="AN68" s="309"/>
    </row>
    <row r="69" spans="1:40" ht="18" customHeight="1">
      <c r="A69" s="306" t="s">
        <v>245</v>
      </c>
      <c r="B69" s="306"/>
      <c r="C69" s="306"/>
      <c r="D69" s="306"/>
      <c r="E69" s="306"/>
      <c r="F69" s="306"/>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c r="AK69" s="310"/>
      <c r="AL69" s="309">
        <f t="shared" si="0"/>
        <v>0</v>
      </c>
      <c r="AM69" s="309"/>
      <c r="AN69" s="309"/>
    </row>
    <row r="70" spans="1:40" s="17" customFormat="1" ht="18" customHeight="1">
      <c r="A70" s="315" t="s">
        <v>332</v>
      </c>
      <c r="B70" s="303"/>
      <c r="C70" s="303"/>
      <c r="D70" s="303"/>
      <c r="E70" s="303"/>
      <c r="F70" s="303"/>
      <c r="G70" s="311">
        <f>+G63-G68</f>
        <v>459910106</v>
      </c>
      <c r="H70" s="311"/>
      <c r="I70" s="311"/>
      <c r="J70" s="311"/>
      <c r="K70" s="311">
        <f>K63+K64-K68</f>
        <v>4603352648</v>
      </c>
      <c r="L70" s="311"/>
      <c r="M70" s="311"/>
      <c r="N70" s="311"/>
      <c r="O70" s="311"/>
      <c r="P70" s="311">
        <f>SUM(P63:X69)</f>
        <v>441666190</v>
      </c>
      <c r="Q70" s="311"/>
      <c r="R70" s="311"/>
      <c r="S70" s="311"/>
      <c r="T70" s="311"/>
      <c r="U70" s="311"/>
      <c r="V70" s="311"/>
      <c r="W70" s="311"/>
      <c r="X70" s="311"/>
      <c r="Y70" s="311">
        <f>SUM(Y63:AE69)</f>
        <v>0</v>
      </c>
      <c r="Z70" s="311"/>
      <c r="AA70" s="311"/>
      <c r="AB70" s="311"/>
      <c r="AC70" s="311"/>
      <c r="AD70" s="311"/>
      <c r="AE70" s="311"/>
      <c r="AF70" s="311">
        <f>+AF63</f>
        <v>0</v>
      </c>
      <c r="AG70" s="311"/>
      <c r="AH70" s="311"/>
      <c r="AI70" s="311"/>
      <c r="AJ70" s="311"/>
      <c r="AK70" s="311"/>
      <c r="AL70" s="307">
        <f>+G70+K70+P70+Y70+AF70</f>
        <v>5504928944</v>
      </c>
      <c r="AM70" s="307"/>
      <c r="AN70" s="307"/>
    </row>
    <row r="71" spans="1:40" ht="18" customHeight="1">
      <c r="A71" s="303" t="s">
        <v>246</v>
      </c>
      <c r="B71" s="303"/>
      <c r="C71" s="303"/>
      <c r="D71" s="303"/>
      <c r="E71" s="303"/>
      <c r="F71" s="303"/>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c r="AN71" s="310"/>
    </row>
    <row r="72" spans="1:40" ht="18" customHeight="1">
      <c r="A72" s="306" t="s">
        <v>333</v>
      </c>
      <c r="B72" s="306"/>
      <c r="C72" s="306"/>
      <c r="D72" s="306"/>
      <c r="E72" s="306"/>
      <c r="F72" s="306"/>
      <c r="G72" s="311">
        <v>366962050</v>
      </c>
      <c r="H72" s="311"/>
      <c r="I72" s="311"/>
      <c r="J72" s="311"/>
      <c r="K72" s="307">
        <v>2061260822</v>
      </c>
      <c r="L72" s="307"/>
      <c r="M72" s="307"/>
      <c r="N72" s="307"/>
      <c r="O72" s="307"/>
      <c r="P72" s="311">
        <v>365670578</v>
      </c>
      <c r="Q72" s="311"/>
      <c r="R72" s="311"/>
      <c r="S72" s="311"/>
      <c r="T72" s="311"/>
      <c r="U72" s="311"/>
      <c r="V72" s="311"/>
      <c r="W72" s="311"/>
      <c r="X72" s="311"/>
      <c r="Y72" s="311"/>
      <c r="Z72" s="311"/>
      <c r="AA72" s="311"/>
      <c r="AB72" s="311"/>
      <c r="AC72" s="311"/>
      <c r="AD72" s="311"/>
      <c r="AE72" s="311"/>
      <c r="AF72" s="311"/>
      <c r="AG72" s="311"/>
      <c r="AH72" s="311"/>
      <c r="AI72" s="311"/>
      <c r="AJ72" s="311"/>
      <c r="AK72" s="311"/>
      <c r="AL72" s="308">
        <f>SUM(G72:AK72)</f>
        <v>2793893450</v>
      </c>
      <c r="AM72" s="308"/>
      <c r="AN72" s="308"/>
    </row>
    <row r="73" spans="1:40" ht="18" customHeight="1">
      <c r="A73" s="305" t="s">
        <v>334</v>
      </c>
      <c r="B73" s="306"/>
      <c r="C73" s="306"/>
      <c r="D73" s="306"/>
      <c r="E73" s="306"/>
      <c r="F73" s="306"/>
      <c r="G73" s="310">
        <v>4316705</v>
      </c>
      <c r="H73" s="310"/>
      <c r="I73" s="310"/>
      <c r="J73" s="310"/>
      <c r="K73" s="310">
        <v>197504530</v>
      </c>
      <c r="L73" s="310"/>
      <c r="M73" s="310"/>
      <c r="N73" s="310"/>
      <c r="O73" s="310"/>
      <c r="P73" s="310">
        <v>21479653</v>
      </c>
      <c r="Q73" s="310"/>
      <c r="R73" s="310"/>
      <c r="S73" s="310"/>
      <c r="T73" s="310"/>
      <c r="U73" s="310"/>
      <c r="V73" s="310"/>
      <c r="W73" s="310"/>
      <c r="X73" s="310"/>
      <c r="Y73" s="310"/>
      <c r="Z73" s="310"/>
      <c r="AA73" s="310"/>
      <c r="AB73" s="310"/>
      <c r="AC73" s="310"/>
      <c r="AD73" s="310"/>
      <c r="AE73" s="310"/>
      <c r="AF73" s="310"/>
      <c r="AG73" s="310"/>
      <c r="AH73" s="310"/>
      <c r="AI73" s="310"/>
      <c r="AJ73" s="310"/>
      <c r="AK73" s="310"/>
      <c r="AL73" s="316">
        <f>+G73+K73+P73</f>
        <v>223300888</v>
      </c>
      <c r="AM73" s="316"/>
      <c r="AN73" s="316"/>
    </row>
    <row r="74" spans="1:40" ht="18" customHeight="1">
      <c r="A74" s="306" t="s">
        <v>242</v>
      </c>
      <c r="B74" s="306"/>
      <c r="C74" s="306"/>
      <c r="D74" s="306"/>
      <c r="E74" s="306"/>
      <c r="F74" s="306"/>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310"/>
      <c r="AK74" s="310"/>
      <c r="AL74" s="308">
        <f>SUM(G74:AK74)</f>
        <v>0</v>
      </c>
      <c r="AM74" s="308"/>
      <c r="AN74" s="308"/>
    </row>
    <row r="75" spans="1:40" ht="18" customHeight="1">
      <c r="A75" s="306" t="s">
        <v>243</v>
      </c>
      <c r="B75" s="306"/>
      <c r="C75" s="306"/>
      <c r="D75" s="306"/>
      <c r="E75" s="306"/>
      <c r="F75" s="306"/>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310"/>
      <c r="AK75" s="310"/>
      <c r="AL75" s="308">
        <f>SUM(G75:AK75)</f>
        <v>0</v>
      </c>
      <c r="AM75" s="308"/>
      <c r="AN75" s="308"/>
    </row>
    <row r="76" spans="1:40" ht="18" customHeight="1">
      <c r="A76" s="306" t="s">
        <v>244</v>
      </c>
      <c r="B76" s="306"/>
      <c r="C76" s="306"/>
      <c r="D76" s="306"/>
      <c r="E76" s="306"/>
      <c r="F76" s="306"/>
      <c r="G76" s="318"/>
      <c r="H76" s="319"/>
      <c r="I76" s="319"/>
      <c r="J76" s="319"/>
      <c r="K76" s="310"/>
      <c r="L76" s="310"/>
      <c r="M76" s="310"/>
      <c r="N76" s="310"/>
      <c r="O76" s="310"/>
      <c r="P76" s="319"/>
      <c r="Q76" s="319"/>
      <c r="R76" s="319"/>
      <c r="S76" s="319"/>
      <c r="T76" s="319"/>
      <c r="U76" s="319"/>
      <c r="V76" s="319"/>
      <c r="W76" s="319"/>
      <c r="X76" s="319"/>
      <c r="Y76" s="319"/>
      <c r="Z76" s="319"/>
      <c r="AA76" s="319"/>
      <c r="AB76" s="319"/>
      <c r="AC76" s="319"/>
      <c r="AD76" s="319"/>
      <c r="AE76" s="319"/>
      <c r="AF76" s="319"/>
      <c r="AG76" s="319"/>
      <c r="AH76" s="319"/>
      <c r="AI76" s="319"/>
      <c r="AJ76" s="319"/>
      <c r="AK76" s="319"/>
      <c r="AL76" s="308">
        <f>SUM(G76:AK76)</f>
        <v>0</v>
      </c>
      <c r="AM76" s="308"/>
      <c r="AN76" s="308"/>
    </row>
    <row r="77" spans="1:40" ht="18" customHeight="1">
      <c r="A77" s="306" t="s">
        <v>245</v>
      </c>
      <c r="B77" s="306"/>
      <c r="C77" s="306"/>
      <c r="D77" s="306"/>
      <c r="E77" s="306"/>
      <c r="F77" s="306"/>
      <c r="G77" s="319"/>
      <c r="H77" s="319"/>
      <c r="I77" s="319"/>
      <c r="J77" s="319"/>
      <c r="K77" s="318"/>
      <c r="L77" s="319"/>
      <c r="M77" s="319"/>
      <c r="N77" s="319"/>
      <c r="O77" s="319"/>
      <c r="P77" s="319"/>
      <c r="Q77" s="319"/>
      <c r="R77" s="319"/>
      <c r="S77" s="319"/>
      <c r="T77" s="319"/>
      <c r="U77" s="319"/>
      <c r="V77" s="319"/>
      <c r="W77" s="319"/>
      <c r="X77" s="319"/>
      <c r="Y77" s="319"/>
      <c r="Z77" s="319"/>
      <c r="AA77" s="319"/>
      <c r="AB77" s="319"/>
      <c r="AC77" s="319"/>
      <c r="AD77" s="319"/>
      <c r="AE77" s="319"/>
      <c r="AF77" s="319"/>
      <c r="AG77" s="319"/>
      <c r="AH77" s="319"/>
      <c r="AI77" s="319"/>
      <c r="AJ77" s="319"/>
      <c r="AK77" s="319"/>
      <c r="AL77" s="308">
        <f>SUM(G77:AK77)</f>
        <v>0</v>
      </c>
      <c r="AM77" s="308"/>
      <c r="AN77" s="308"/>
    </row>
    <row r="78" spans="1:40" s="17" customFormat="1" ht="18" customHeight="1">
      <c r="A78" s="303" t="s">
        <v>335</v>
      </c>
      <c r="B78" s="303"/>
      <c r="C78" s="303"/>
      <c r="D78" s="303"/>
      <c r="E78" s="303"/>
      <c r="F78" s="303"/>
      <c r="G78" s="318">
        <f>+G72+G73</f>
        <v>371278755</v>
      </c>
      <c r="H78" s="318"/>
      <c r="I78" s="318"/>
      <c r="J78" s="318"/>
      <c r="K78" s="318">
        <f>+K72+K73</f>
        <v>2258765352</v>
      </c>
      <c r="L78" s="319"/>
      <c r="M78" s="319"/>
      <c r="N78" s="319"/>
      <c r="O78" s="319"/>
      <c r="P78" s="318">
        <f>+P72+P73</f>
        <v>387150231</v>
      </c>
      <c r="Q78" s="318"/>
      <c r="R78" s="318"/>
      <c r="S78" s="318"/>
      <c r="T78" s="318"/>
      <c r="U78" s="318"/>
      <c r="V78" s="318"/>
      <c r="W78" s="318"/>
      <c r="X78" s="318"/>
      <c r="Y78" s="319"/>
      <c r="Z78" s="319"/>
      <c r="AA78" s="319"/>
      <c r="AB78" s="319"/>
      <c r="AC78" s="319"/>
      <c r="AD78" s="319"/>
      <c r="AE78" s="319"/>
      <c r="AF78" s="318">
        <f>+AF72+AF73</f>
        <v>0</v>
      </c>
      <c r="AG78" s="319"/>
      <c r="AH78" s="319"/>
      <c r="AI78" s="319"/>
      <c r="AJ78" s="319"/>
      <c r="AK78" s="319"/>
      <c r="AL78" s="316">
        <f>SUM(G78:AK78)</f>
        <v>3017194338</v>
      </c>
      <c r="AM78" s="316"/>
      <c r="AN78" s="316"/>
    </row>
    <row r="79" spans="1:40" ht="18" customHeight="1">
      <c r="A79" s="303" t="s">
        <v>247</v>
      </c>
      <c r="B79" s="303"/>
      <c r="C79" s="303"/>
      <c r="D79" s="303"/>
      <c r="E79" s="303"/>
      <c r="F79" s="303"/>
      <c r="G79" s="318"/>
      <c r="H79" s="318"/>
      <c r="I79" s="318"/>
      <c r="J79" s="318"/>
      <c r="K79" s="318"/>
      <c r="L79" s="318"/>
      <c r="M79" s="318"/>
      <c r="N79" s="318"/>
      <c r="O79" s="318"/>
      <c r="P79" s="318"/>
      <c r="Q79" s="318"/>
      <c r="R79" s="318"/>
      <c r="S79" s="318"/>
      <c r="T79" s="318"/>
      <c r="U79" s="318"/>
      <c r="V79" s="318"/>
      <c r="W79" s="318"/>
      <c r="X79" s="318"/>
      <c r="Y79" s="319"/>
      <c r="Z79" s="319"/>
      <c r="AA79" s="319"/>
      <c r="AB79" s="319"/>
      <c r="AC79" s="319"/>
      <c r="AD79" s="319"/>
      <c r="AE79" s="319"/>
      <c r="AF79" s="310"/>
      <c r="AG79" s="310"/>
      <c r="AH79" s="310"/>
      <c r="AI79" s="310"/>
      <c r="AJ79" s="310"/>
      <c r="AK79" s="310"/>
      <c r="AL79" s="318"/>
      <c r="AM79" s="318"/>
      <c r="AN79" s="318"/>
    </row>
    <row r="80" spans="1:40" s="17" customFormat="1" ht="18" customHeight="1">
      <c r="A80" s="315" t="s">
        <v>336</v>
      </c>
      <c r="B80" s="303"/>
      <c r="C80" s="303"/>
      <c r="D80" s="303"/>
      <c r="E80" s="303"/>
      <c r="F80" s="303"/>
      <c r="G80" s="320">
        <f>G63-G72</f>
        <v>92948056</v>
      </c>
      <c r="H80" s="320"/>
      <c r="I80" s="320"/>
      <c r="J80" s="320"/>
      <c r="K80" s="320">
        <f>K63-K72</f>
        <v>2478731826</v>
      </c>
      <c r="L80" s="320"/>
      <c r="M80" s="320"/>
      <c r="N80" s="320"/>
      <c r="O80" s="320"/>
      <c r="P80" s="320">
        <f>+P63-P72</f>
        <v>75995612</v>
      </c>
      <c r="Q80" s="320"/>
      <c r="R80" s="320"/>
      <c r="S80" s="320"/>
      <c r="T80" s="320"/>
      <c r="U80" s="320"/>
      <c r="V80" s="320"/>
      <c r="W80" s="320"/>
      <c r="X80" s="320"/>
      <c r="Y80" s="311">
        <f>+Y63-Y72</f>
        <v>0</v>
      </c>
      <c r="Z80" s="311"/>
      <c r="AA80" s="311"/>
      <c r="AB80" s="311"/>
      <c r="AC80" s="311"/>
      <c r="AD80" s="311"/>
      <c r="AE80" s="311"/>
      <c r="AF80" s="320">
        <f>+AF63-AF72</f>
        <v>0</v>
      </c>
      <c r="AG80" s="320"/>
      <c r="AH80" s="320"/>
      <c r="AI80" s="320"/>
      <c r="AJ80" s="320"/>
      <c r="AK80" s="320"/>
      <c r="AL80" s="320">
        <f>SUM(G80:AK80)</f>
        <v>2647675494</v>
      </c>
      <c r="AM80" s="320"/>
      <c r="AN80" s="320"/>
    </row>
    <row r="81" spans="1:40" s="17" customFormat="1" ht="18" customHeight="1">
      <c r="A81" s="315" t="s">
        <v>337</v>
      </c>
      <c r="B81" s="303"/>
      <c r="C81" s="303"/>
      <c r="D81" s="303"/>
      <c r="E81" s="303"/>
      <c r="F81" s="303"/>
      <c r="G81" s="320">
        <f>G70-G78</f>
        <v>88631351</v>
      </c>
      <c r="H81" s="320"/>
      <c r="I81" s="320"/>
      <c r="J81" s="320"/>
      <c r="K81" s="320">
        <f>K70-K78</f>
        <v>2344587296</v>
      </c>
      <c r="L81" s="320"/>
      <c r="M81" s="320"/>
      <c r="N81" s="320"/>
      <c r="O81" s="320"/>
      <c r="P81" s="320">
        <f>P70-P78</f>
        <v>54515959</v>
      </c>
      <c r="Q81" s="320"/>
      <c r="R81" s="320"/>
      <c r="S81" s="320"/>
      <c r="T81" s="320"/>
      <c r="U81" s="320"/>
      <c r="V81" s="320"/>
      <c r="W81" s="320"/>
      <c r="X81" s="320"/>
      <c r="Y81" s="311">
        <f>+Y70-Y78</f>
        <v>0</v>
      </c>
      <c r="Z81" s="311"/>
      <c r="AA81" s="311"/>
      <c r="AB81" s="311"/>
      <c r="AC81" s="311"/>
      <c r="AD81" s="311"/>
      <c r="AE81" s="311"/>
      <c r="AF81" s="320">
        <f>+AF70-AF78</f>
        <v>0</v>
      </c>
      <c r="AG81" s="320"/>
      <c r="AH81" s="320"/>
      <c r="AI81" s="320"/>
      <c r="AJ81" s="320"/>
      <c r="AK81" s="320"/>
      <c r="AL81" s="320">
        <f>SUM(G81:AK81)</f>
        <v>2487734606</v>
      </c>
      <c r="AM81" s="320"/>
      <c r="AN81" s="320"/>
    </row>
    <row r="82" spans="1:40" ht="15.75" customHeight="1">
      <c r="A82" s="262"/>
      <c r="B82" s="26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row>
    <row r="83" spans="1:40" ht="2.25" customHeight="1">
      <c r="A83" s="262"/>
      <c r="B83" s="262"/>
      <c r="C83" s="262"/>
      <c r="D83" s="262"/>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2"/>
      <c r="AI83" s="262"/>
      <c r="AJ83" s="262"/>
      <c r="AK83" s="262"/>
      <c r="AL83" s="262"/>
      <c r="AM83" s="262"/>
      <c r="AN83" s="262"/>
    </row>
    <row r="84" spans="1:40" ht="15" customHeight="1">
      <c r="A84" s="266" t="s">
        <v>248</v>
      </c>
      <c r="B84" s="266"/>
      <c r="C84" s="266"/>
      <c r="D84" s="266"/>
      <c r="E84" s="266"/>
      <c r="F84" s="266"/>
      <c r="G84" s="266"/>
      <c r="H84" s="266"/>
      <c r="I84" s="266"/>
      <c r="J84" s="266"/>
      <c r="K84" s="266"/>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c r="AK84" s="266"/>
      <c r="AL84" s="266"/>
      <c r="AM84" s="266"/>
      <c r="AN84" s="266"/>
    </row>
    <row r="85" spans="1:40" ht="2.25" customHeight="1">
      <c r="A85" s="262"/>
      <c r="B85" s="262"/>
      <c r="C85" s="262"/>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262"/>
      <c r="AN85" s="262"/>
    </row>
    <row r="86" spans="1:40" ht="19.5" customHeight="1">
      <c r="A86" s="302" t="s">
        <v>235</v>
      </c>
      <c r="B86" s="302"/>
      <c r="C86" s="302"/>
      <c r="D86" s="302"/>
      <c r="E86" s="302"/>
      <c r="F86" s="302"/>
      <c r="G86" s="302" t="s">
        <v>249</v>
      </c>
      <c r="H86" s="302"/>
      <c r="I86" s="302"/>
      <c r="J86" s="302"/>
      <c r="K86" s="302"/>
      <c r="L86" s="302"/>
      <c r="M86" s="302"/>
      <c r="N86" s="302"/>
      <c r="O86" s="302" t="s">
        <v>250</v>
      </c>
      <c r="P86" s="302"/>
      <c r="Q86" s="302"/>
      <c r="R86" s="302"/>
      <c r="S86" s="302"/>
      <c r="T86" s="302"/>
      <c r="U86" s="302"/>
      <c r="V86" s="302"/>
      <c r="W86" s="302"/>
      <c r="X86" s="302" t="s">
        <v>251</v>
      </c>
      <c r="Y86" s="302"/>
      <c r="Z86" s="302"/>
      <c r="AA86" s="302"/>
      <c r="AB86" s="302"/>
      <c r="AC86" s="302"/>
      <c r="AD86" s="302"/>
      <c r="AE86" s="302"/>
      <c r="AF86" s="302"/>
      <c r="AG86" s="302"/>
      <c r="AH86" s="302"/>
      <c r="AI86" s="302"/>
      <c r="AJ86" s="302" t="s">
        <v>233</v>
      </c>
      <c r="AK86" s="302"/>
      <c r="AL86" s="302"/>
      <c r="AM86" s="302"/>
      <c r="AN86" s="302"/>
    </row>
    <row r="87" spans="1:40" ht="19.5" customHeight="1">
      <c r="A87" s="321" t="s">
        <v>252</v>
      </c>
      <c r="B87" s="321"/>
      <c r="C87" s="321"/>
      <c r="D87" s="321"/>
      <c r="E87" s="321"/>
      <c r="F87" s="321"/>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4"/>
      <c r="AK87" s="304"/>
      <c r="AL87" s="304"/>
      <c r="AM87" s="304"/>
      <c r="AN87" s="304"/>
    </row>
    <row r="88" spans="1:40" ht="19.5" customHeight="1">
      <c r="A88" s="322" t="s">
        <v>333</v>
      </c>
      <c r="B88" s="322"/>
      <c r="C88" s="322"/>
      <c r="D88" s="322"/>
      <c r="E88" s="322"/>
      <c r="F88" s="322"/>
      <c r="G88" s="323">
        <v>454628439</v>
      </c>
      <c r="H88" s="324"/>
      <c r="I88" s="324"/>
      <c r="J88" s="324"/>
      <c r="K88" s="324"/>
      <c r="L88" s="324"/>
      <c r="M88" s="324"/>
      <c r="N88" s="325"/>
      <c r="O88" s="326">
        <v>7003681980</v>
      </c>
      <c r="P88" s="327"/>
      <c r="Q88" s="327"/>
      <c r="R88" s="327"/>
      <c r="S88" s="327"/>
      <c r="T88" s="327"/>
      <c r="U88" s="327"/>
      <c r="V88" s="327"/>
      <c r="W88" s="328"/>
      <c r="X88" s="323">
        <v>17578265795</v>
      </c>
      <c r="Y88" s="324"/>
      <c r="Z88" s="324"/>
      <c r="AA88" s="324"/>
      <c r="AB88" s="324"/>
      <c r="AC88" s="324"/>
      <c r="AD88" s="324"/>
      <c r="AE88" s="324"/>
      <c r="AF88" s="324"/>
      <c r="AG88" s="324"/>
      <c r="AH88" s="324"/>
      <c r="AI88" s="325"/>
      <c r="AJ88" s="320">
        <f>G88+O88+X88</f>
        <v>25036576214</v>
      </c>
      <c r="AK88" s="320"/>
      <c r="AL88" s="320"/>
      <c r="AM88" s="320"/>
      <c r="AN88" s="320"/>
    </row>
    <row r="89" spans="1:40" ht="19.5" customHeight="1">
      <c r="A89" s="329" t="s">
        <v>331</v>
      </c>
      <c r="B89" s="322"/>
      <c r="C89" s="322"/>
      <c r="D89" s="322"/>
      <c r="E89" s="322"/>
      <c r="F89" s="322"/>
      <c r="G89" s="323"/>
      <c r="H89" s="324"/>
      <c r="I89" s="324"/>
      <c r="J89" s="324"/>
      <c r="K89" s="324"/>
      <c r="L89" s="324"/>
      <c r="M89" s="324"/>
      <c r="N89" s="325"/>
      <c r="O89" s="312"/>
      <c r="P89" s="313"/>
      <c r="Q89" s="313"/>
      <c r="R89" s="313"/>
      <c r="S89" s="313"/>
      <c r="T89" s="313"/>
      <c r="U89" s="313"/>
      <c r="V89" s="313"/>
      <c r="W89" s="314"/>
      <c r="X89" s="312"/>
      <c r="Y89" s="313"/>
      <c r="Z89" s="313"/>
      <c r="AA89" s="313"/>
      <c r="AB89" s="313"/>
      <c r="AC89" s="313"/>
      <c r="AD89" s="313"/>
      <c r="AE89" s="313"/>
      <c r="AF89" s="313"/>
      <c r="AG89" s="313"/>
      <c r="AH89" s="313"/>
      <c r="AI89" s="314"/>
      <c r="AJ89" s="318">
        <f>+X89</f>
        <v>0</v>
      </c>
      <c r="AK89" s="318"/>
      <c r="AL89" s="318"/>
      <c r="AM89" s="318"/>
      <c r="AN89" s="318"/>
    </row>
    <row r="90" spans="1:40" ht="19.5" customHeight="1">
      <c r="A90" s="329" t="s">
        <v>316</v>
      </c>
      <c r="B90" s="322"/>
      <c r="C90" s="322"/>
      <c r="D90" s="322"/>
      <c r="E90" s="322"/>
      <c r="F90" s="322"/>
      <c r="G90" s="323"/>
      <c r="H90" s="324"/>
      <c r="I90" s="324"/>
      <c r="J90" s="324"/>
      <c r="K90" s="324"/>
      <c r="L90" s="324"/>
      <c r="M90" s="324"/>
      <c r="N90" s="325"/>
      <c r="O90" s="323"/>
      <c r="P90" s="324"/>
      <c r="Q90" s="324"/>
      <c r="R90" s="324"/>
      <c r="S90" s="324"/>
      <c r="T90" s="324"/>
      <c r="U90" s="324"/>
      <c r="V90" s="324"/>
      <c r="W90" s="325"/>
      <c r="X90" s="312">
        <v>0</v>
      </c>
      <c r="Y90" s="313"/>
      <c r="Z90" s="313"/>
      <c r="AA90" s="313"/>
      <c r="AB90" s="313"/>
      <c r="AC90" s="313"/>
      <c r="AD90" s="313"/>
      <c r="AE90" s="313"/>
      <c r="AF90" s="313"/>
      <c r="AG90" s="313"/>
      <c r="AH90" s="313"/>
      <c r="AI90" s="314"/>
      <c r="AJ90" s="318">
        <f>+X90</f>
        <v>0</v>
      </c>
      <c r="AK90" s="318"/>
      <c r="AL90" s="318"/>
      <c r="AM90" s="318"/>
      <c r="AN90" s="318"/>
    </row>
    <row r="91" spans="1:40" ht="19.5" customHeight="1">
      <c r="A91" s="322" t="s">
        <v>253</v>
      </c>
      <c r="B91" s="322"/>
      <c r="C91" s="322"/>
      <c r="D91" s="322"/>
      <c r="E91" s="322"/>
      <c r="F91" s="322"/>
      <c r="G91" s="323"/>
      <c r="H91" s="324"/>
      <c r="I91" s="324"/>
      <c r="J91" s="324"/>
      <c r="K91" s="324"/>
      <c r="L91" s="324"/>
      <c r="M91" s="324"/>
      <c r="N91" s="325"/>
      <c r="O91" s="323"/>
      <c r="P91" s="324"/>
      <c r="Q91" s="324"/>
      <c r="R91" s="324"/>
      <c r="S91" s="324"/>
      <c r="T91" s="324"/>
      <c r="U91" s="324"/>
      <c r="V91" s="324"/>
      <c r="W91" s="325"/>
      <c r="X91" s="323"/>
      <c r="Y91" s="324"/>
      <c r="Z91" s="324"/>
      <c r="AA91" s="324"/>
      <c r="AB91" s="324"/>
      <c r="AC91" s="324"/>
      <c r="AD91" s="324"/>
      <c r="AE91" s="324"/>
      <c r="AF91" s="324"/>
      <c r="AG91" s="324"/>
      <c r="AH91" s="324"/>
      <c r="AI91" s="325"/>
      <c r="AJ91" s="319"/>
      <c r="AK91" s="319"/>
      <c r="AL91" s="319"/>
      <c r="AM91" s="319"/>
      <c r="AN91" s="319"/>
    </row>
    <row r="92" spans="1:40" ht="19.5" customHeight="1">
      <c r="A92" s="329" t="s">
        <v>254</v>
      </c>
      <c r="B92" s="322"/>
      <c r="C92" s="322"/>
      <c r="D92" s="322"/>
      <c r="E92" s="322"/>
      <c r="F92" s="322"/>
      <c r="G92" s="323"/>
      <c r="H92" s="324"/>
      <c r="I92" s="324"/>
      <c r="J92" s="324"/>
      <c r="K92" s="324"/>
      <c r="L92" s="324"/>
      <c r="M92" s="324"/>
      <c r="N92" s="325"/>
      <c r="O92" s="323"/>
      <c r="P92" s="324"/>
      <c r="Q92" s="324"/>
      <c r="R92" s="324"/>
      <c r="S92" s="324"/>
      <c r="T92" s="324"/>
      <c r="U92" s="324"/>
      <c r="V92" s="324"/>
      <c r="W92" s="325"/>
      <c r="X92" s="323"/>
      <c r="Y92" s="324"/>
      <c r="Z92" s="324"/>
      <c r="AA92" s="324"/>
      <c r="AB92" s="324"/>
      <c r="AC92" s="324"/>
      <c r="AD92" s="324"/>
      <c r="AE92" s="324"/>
      <c r="AF92" s="324"/>
      <c r="AG92" s="324"/>
      <c r="AH92" s="324"/>
      <c r="AI92" s="325"/>
      <c r="AJ92" s="319"/>
      <c r="AK92" s="319"/>
      <c r="AL92" s="319"/>
      <c r="AM92" s="319"/>
      <c r="AN92" s="319"/>
    </row>
    <row r="93" spans="1:40" ht="19.5" customHeight="1">
      <c r="A93" s="322" t="s">
        <v>244</v>
      </c>
      <c r="B93" s="322"/>
      <c r="C93" s="322"/>
      <c r="D93" s="322"/>
      <c r="E93" s="322"/>
      <c r="F93" s="322"/>
      <c r="G93" s="323"/>
      <c r="H93" s="324"/>
      <c r="I93" s="324"/>
      <c r="J93" s="324"/>
      <c r="K93" s="324"/>
      <c r="L93" s="324"/>
      <c r="M93" s="324"/>
      <c r="N93" s="325"/>
      <c r="O93" s="323"/>
      <c r="P93" s="324"/>
      <c r="Q93" s="324"/>
      <c r="R93" s="324"/>
      <c r="S93" s="324"/>
      <c r="T93" s="324"/>
      <c r="U93" s="324"/>
      <c r="V93" s="324"/>
      <c r="W93" s="325"/>
      <c r="X93" s="323"/>
      <c r="Y93" s="324"/>
      <c r="Z93" s="324"/>
      <c r="AA93" s="324"/>
      <c r="AB93" s="324"/>
      <c r="AC93" s="324"/>
      <c r="AD93" s="324"/>
      <c r="AE93" s="324"/>
      <c r="AF93" s="324"/>
      <c r="AG93" s="324"/>
      <c r="AH93" s="324"/>
      <c r="AI93" s="325"/>
      <c r="AJ93" s="319"/>
      <c r="AK93" s="319"/>
      <c r="AL93" s="319"/>
      <c r="AM93" s="319"/>
      <c r="AN93" s="319"/>
    </row>
    <row r="94" spans="1:40" ht="19.5" customHeight="1">
      <c r="A94" s="322" t="s">
        <v>245</v>
      </c>
      <c r="B94" s="322"/>
      <c r="C94" s="322"/>
      <c r="D94" s="322"/>
      <c r="E94" s="322"/>
      <c r="F94" s="322"/>
      <c r="G94" s="323"/>
      <c r="H94" s="324"/>
      <c r="I94" s="324"/>
      <c r="J94" s="324"/>
      <c r="K94" s="324"/>
      <c r="L94" s="324"/>
      <c r="M94" s="324"/>
      <c r="N94" s="325"/>
      <c r="O94" s="323"/>
      <c r="P94" s="324"/>
      <c r="Q94" s="324"/>
      <c r="R94" s="324"/>
      <c r="S94" s="324"/>
      <c r="T94" s="324"/>
      <c r="U94" s="324"/>
      <c r="V94" s="324"/>
      <c r="W94" s="325"/>
      <c r="X94" s="323"/>
      <c r="Y94" s="324"/>
      <c r="Z94" s="324"/>
      <c r="AA94" s="324"/>
      <c r="AB94" s="324"/>
      <c r="AC94" s="324"/>
      <c r="AD94" s="324"/>
      <c r="AE94" s="324"/>
      <c r="AF94" s="324"/>
      <c r="AG94" s="324"/>
      <c r="AH94" s="324"/>
      <c r="AI94" s="325"/>
      <c r="AJ94" s="319"/>
      <c r="AK94" s="319"/>
      <c r="AL94" s="319"/>
      <c r="AM94" s="319"/>
      <c r="AN94" s="319"/>
    </row>
    <row r="95" spans="1:40" ht="19.5" customHeight="1">
      <c r="A95" s="322" t="s">
        <v>335</v>
      </c>
      <c r="B95" s="322"/>
      <c r="C95" s="322"/>
      <c r="D95" s="322"/>
      <c r="E95" s="322"/>
      <c r="F95" s="322"/>
      <c r="G95" s="311">
        <v>454628439</v>
      </c>
      <c r="H95" s="311"/>
      <c r="I95" s="311"/>
      <c r="J95" s="311"/>
      <c r="K95" s="311"/>
      <c r="L95" s="311"/>
      <c r="M95" s="311"/>
      <c r="N95" s="311"/>
      <c r="O95" s="311">
        <f>+O88+O89+O90+O91+O92-O93-O94</f>
        <v>7003681980</v>
      </c>
      <c r="P95" s="311"/>
      <c r="Q95" s="311"/>
      <c r="R95" s="311"/>
      <c r="S95" s="311"/>
      <c r="T95" s="311"/>
      <c r="U95" s="311"/>
      <c r="V95" s="311"/>
      <c r="W95" s="311"/>
      <c r="X95" s="311">
        <f>+X88+X89+X90+X91+X92-X93-X94</f>
        <v>17578265795</v>
      </c>
      <c r="Y95" s="311"/>
      <c r="Z95" s="311"/>
      <c r="AA95" s="311"/>
      <c r="AB95" s="311"/>
      <c r="AC95" s="311"/>
      <c r="AD95" s="311"/>
      <c r="AE95" s="311"/>
      <c r="AF95" s="311"/>
      <c r="AG95" s="311"/>
      <c r="AH95" s="311"/>
      <c r="AI95" s="311"/>
      <c r="AJ95" s="320">
        <f>+AJ88+AJ90</f>
        <v>25036576214</v>
      </c>
      <c r="AK95" s="304"/>
      <c r="AL95" s="304"/>
      <c r="AM95" s="304"/>
      <c r="AN95" s="304"/>
    </row>
    <row r="96" spans="1:40" ht="19.5" customHeight="1">
      <c r="A96" s="321" t="s">
        <v>246</v>
      </c>
      <c r="B96" s="321"/>
      <c r="C96" s="321"/>
      <c r="D96" s="321"/>
      <c r="E96" s="321"/>
      <c r="F96" s="321"/>
      <c r="G96" s="311"/>
      <c r="H96" s="311"/>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c r="AI96" s="311"/>
      <c r="AJ96" s="304"/>
      <c r="AK96" s="304"/>
      <c r="AL96" s="304"/>
      <c r="AM96" s="304"/>
      <c r="AN96" s="304"/>
    </row>
    <row r="97" spans="1:40" ht="19.5" customHeight="1">
      <c r="A97" s="322" t="s">
        <v>333</v>
      </c>
      <c r="B97" s="322"/>
      <c r="C97" s="322"/>
      <c r="D97" s="322"/>
      <c r="E97" s="322"/>
      <c r="F97" s="322"/>
      <c r="G97" s="311">
        <v>82000000</v>
      </c>
      <c r="H97" s="311"/>
      <c r="I97" s="311"/>
      <c r="J97" s="311"/>
      <c r="K97" s="311"/>
      <c r="L97" s="311"/>
      <c r="M97" s="311"/>
      <c r="N97" s="311"/>
      <c r="O97" s="311">
        <v>4671422418</v>
      </c>
      <c r="P97" s="311"/>
      <c r="Q97" s="311"/>
      <c r="R97" s="311">
        <v>-870474094</v>
      </c>
      <c r="S97" s="311"/>
      <c r="T97" s="311"/>
      <c r="U97" s="311"/>
      <c r="V97" s="311"/>
      <c r="W97" s="311"/>
      <c r="X97" s="311">
        <v>817583010</v>
      </c>
      <c r="Y97" s="311"/>
      <c r="Z97" s="311"/>
      <c r="AA97" s="311"/>
      <c r="AB97" s="311"/>
      <c r="AC97" s="311"/>
      <c r="AD97" s="311"/>
      <c r="AE97" s="311"/>
      <c r="AF97" s="311"/>
      <c r="AG97" s="311"/>
      <c r="AH97" s="311"/>
      <c r="AI97" s="311"/>
      <c r="AJ97" s="330">
        <f>G97+O97+X97</f>
        <v>5571005428</v>
      </c>
      <c r="AK97" s="331"/>
      <c r="AL97" s="331"/>
      <c r="AM97" s="331"/>
      <c r="AN97" s="331"/>
    </row>
    <row r="98" spans="1:40" ht="19.5" customHeight="1">
      <c r="A98" s="329" t="s">
        <v>334</v>
      </c>
      <c r="B98" s="322"/>
      <c r="C98" s="322"/>
      <c r="D98" s="322"/>
      <c r="E98" s="322"/>
      <c r="F98" s="322"/>
      <c r="G98" s="310">
        <v>0</v>
      </c>
      <c r="H98" s="310"/>
      <c r="I98" s="310"/>
      <c r="J98" s="310"/>
      <c r="K98" s="310"/>
      <c r="L98" s="310"/>
      <c r="M98" s="310"/>
      <c r="N98" s="310"/>
      <c r="O98" s="310">
        <f>501649200+250824600</f>
        <v>752473800</v>
      </c>
      <c r="P98" s="310"/>
      <c r="Q98" s="310"/>
      <c r="R98" s="310"/>
      <c r="S98" s="310"/>
      <c r="T98" s="310"/>
      <c r="U98" s="310"/>
      <c r="V98" s="310"/>
      <c r="W98" s="310"/>
      <c r="X98" s="310">
        <f>145283940+72641970</f>
        <v>217925910</v>
      </c>
      <c r="Y98" s="310"/>
      <c r="Z98" s="310"/>
      <c r="AA98" s="310"/>
      <c r="AB98" s="310"/>
      <c r="AC98" s="310"/>
      <c r="AD98" s="310"/>
      <c r="AE98" s="310"/>
      <c r="AF98" s="310"/>
      <c r="AG98" s="310"/>
      <c r="AH98" s="310"/>
      <c r="AI98" s="310"/>
      <c r="AJ98" s="318">
        <f>+O98+X98</f>
        <v>970399710</v>
      </c>
      <c r="AK98" s="319"/>
      <c r="AL98" s="319"/>
      <c r="AM98" s="319"/>
      <c r="AN98" s="319"/>
    </row>
    <row r="99" spans="1:40" ht="19.5" customHeight="1">
      <c r="A99" s="322" t="s">
        <v>242</v>
      </c>
      <c r="B99" s="322"/>
      <c r="C99" s="322"/>
      <c r="D99" s="322"/>
      <c r="E99" s="322"/>
      <c r="F99" s="322"/>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310"/>
      <c r="AJ99" s="319"/>
      <c r="AK99" s="319"/>
      <c r="AL99" s="319"/>
      <c r="AM99" s="319"/>
      <c r="AN99" s="319"/>
    </row>
    <row r="100" spans="1:40" ht="19.5" customHeight="1">
      <c r="A100" s="322" t="s">
        <v>255</v>
      </c>
      <c r="B100" s="322"/>
      <c r="C100" s="322"/>
      <c r="D100" s="322"/>
      <c r="E100" s="322"/>
      <c r="F100" s="322"/>
      <c r="G100" s="311"/>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1"/>
      <c r="AD100" s="311"/>
      <c r="AE100" s="311"/>
      <c r="AF100" s="311"/>
      <c r="AG100" s="311"/>
      <c r="AH100" s="311"/>
      <c r="AI100" s="311"/>
      <c r="AJ100" s="319"/>
      <c r="AK100" s="319"/>
      <c r="AL100" s="319"/>
      <c r="AM100" s="319"/>
      <c r="AN100" s="319"/>
    </row>
    <row r="101" spans="1:40" ht="19.5" customHeight="1">
      <c r="A101" s="322" t="s">
        <v>245</v>
      </c>
      <c r="B101" s="322"/>
      <c r="C101" s="322"/>
      <c r="D101" s="322"/>
      <c r="E101" s="322"/>
      <c r="F101" s="322"/>
      <c r="G101" s="311"/>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311"/>
      <c r="AF101" s="311"/>
      <c r="AG101" s="311"/>
      <c r="AH101" s="311"/>
      <c r="AI101" s="311"/>
      <c r="AJ101" s="318">
        <f>G101+O101+X101</f>
        <v>0</v>
      </c>
      <c r="AK101" s="319"/>
      <c r="AL101" s="319"/>
      <c r="AM101" s="319"/>
      <c r="AN101" s="319"/>
    </row>
    <row r="102" spans="1:40" ht="19.5" customHeight="1">
      <c r="A102" s="322" t="s">
        <v>335</v>
      </c>
      <c r="B102" s="322"/>
      <c r="C102" s="322"/>
      <c r="D102" s="322"/>
      <c r="E102" s="322"/>
      <c r="F102" s="322"/>
      <c r="G102" s="311">
        <f>+G97</f>
        <v>82000000</v>
      </c>
      <c r="H102" s="311"/>
      <c r="I102" s="311"/>
      <c r="J102" s="311"/>
      <c r="K102" s="311"/>
      <c r="L102" s="311"/>
      <c r="M102" s="311"/>
      <c r="N102" s="311"/>
      <c r="O102" s="311">
        <f>+O97+O98</f>
        <v>5423896218</v>
      </c>
      <c r="P102" s="311"/>
      <c r="Q102" s="311"/>
      <c r="R102" s="311">
        <f>SUM(R97:W101)</f>
        <v>-870474094</v>
      </c>
      <c r="S102" s="311"/>
      <c r="T102" s="311"/>
      <c r="U102" s="311"/>
      <c r="V102" s="311"/>
      <c r="W102" s="311"/>
      <c r="X102" s="311">
        <f>X97+X98</f>
        <v>1035508920</v>
      </c>
      <c r="Y102" s="311"/>
      <c r="Z102" s="311"/>
      <c r="AA102" s="311"/>
      <c r="AB102" s="311"/>
      <c r="AC102" s="311"/>
      <c r="AD102" s="311"/>
      <c r="AE102" s="311"/>
      <c r="AF102" s="311"/>
      <c r="AG102" s="311"/>
      <c r="AH102" s="311"/>
      <c r="AI102" s="311"/>
      <c r="AJ102" s="330">
        <f>G102+O102+X102</f>
        <v>6541405138</v>
      </c>
      <c r="AK102" s="331"/>
      <c r="AL102" s="331"/>
      <c r="AM102" s="331"/>
      <c r="AN102" s="331"/>
    </row>
    <row r="103" spans="1:40" ht="19.5" customHeight="1">
      <c r="A103" s="321" t="s">
        <v>256</v>
      </c>
      <c r="B103" s="321"/>
      <c r="C103" s="321"/>
      <c r="D103" s="321"/>
      <c r="E103" s="321"/>
      <c r="F103" s="321"/>
      <c r="G103" s="311"/>
      <c r="H103" s="311"/>
      <c r="I103" s="311"/>
      <c r="J103" s="311"/>
      <c r="K103" s="311"/>
      <c r="L103" s="311"/>
      <c r="M103" s="311"/>
      <c r="N103" s="311"/>
      <c r="O103" s="311"/>
      <c r="P103" s="311"/>
      <c r="Q103" s="311"/>
      <c r="R103" s="311"/>
      <c r="S103" s="311"/>
      <c r="T103" s="311"/>
      <c r="U103" s="311"/>
      <c r="V103" s="311"/>
      <c r="W103" s="311"/>
      <c r="X103" s="311"/>
      <c r="Y103" s="311"/>
      <c r="Z103" s="311"/>
      <c r="AA103" s="311"/>
      <c r="AB103" s="311"/>
      <c r="AC103" s="311"/>
      <c r="AD103" s="311"/>
      <c r="AE103" s="311"/>
      <c r="AF103" s="311"/>
      <c r="AG103" s="311"/>
      <c r="AH103" s="311"/>
      <c r="AI103" s="311"/>
      <c r="AJ103" s="319"/>
      <c r="AK103" s="319"/>
      <c r="AL103" s="319"/>
      <c r="AM103" s="319"/>
      <c r="AN103" s="319"/>
    </row>
    <row r="104" spans="1:40" ht="19.5" customHeight="1">
      <c r="A104" s="332" t="s">
        <v>336</v>
      </c>
      <c r="B104" s="321"/>
      <c r="C104" s="321"/>
      <c r="D104" s="321"/>
      <c r="E104" s="321"/>
      <c r="F104" s="321"/>
      <c r="G104" s="311">
        <f>G88-G97</f>
        <v>372628439</v>
      </c>
      <c r="H104" s="311"/>
      <c r="I104" s="311"/>
      <c r="J104" s="311"/>
      <c r="K104" s="311"/>
      <c r="L104" s="311"/>
      <c r="M104" s="311"/>
      <c r="N104" s="311"/>
      <c r="O104" s="311">
        <f>O88-O97</f>
        <v>2332259562</v>
      </c>
      <c r="P104" s="311"/>
      <c r="Q104" s="311"/>
      <c r="R104" s="311">
        <f>R88+R97</f>
        <v>-870474094</v>
      </c>
      <c r="S104" s="311"/>
      <c r="T104" s="311"/>
      <c r="U104" s="311"/>
      <c r="V104" s="311"/>
      <c r="W104" s="311"/>
      <c r="X104" s="311">
        <f>X88-X97</f>
        <v>16760682785</v>
      </c>
      <c r="Y104" s="311"/>
      <c r="Z104" s="311"/>
      <c r="AA104" s="311"/>
      <c r="AB104" s="311"/>
      <c r="AC104" s="311"/>
      <c r="AD104" s="311"/>
      <c r="AE104" s="311"/>
      <c r="AF104" s="311"/>
      <c r="AG104" s="311"/>
      <c r="AH104" s="311"/>
      <c r="AI104" s="311"/>
      <c r="AJ104" s="320">
        <f>AJ88-AJ97</f>
        <v>19465570786</v>
      </c>
      <c r="AK104" s="304"/>
      <c r="AL104" s="304"/>
      <c r="AM104" s="304"/>
      <c r="AN104" s="304"/>
    </row>
    <row r="105" spans="1:40" ht="19.5" customHeight="1">
      <c r="A105" s="332" t="s">
        <v>337</v>
      </c>
      <c r="B105" s="321"/>
      <c r="C105" s="321"/>
      <c r="D105" s="321"/>
      <c r="E105" s="321"/>
      <c r="F105" s="321"/>
      <c r="G105" s="311">
        <f>+G95-G102</f>
        <v>372628439</v>
      </c>
      <c r="H105" s="311"/>
      <c r="I105" s="311"/>
      <c r="J105" s="311"/>
      <c r="K105" s="311"/>
      <c r="L105" s="311"/>
      <c r="M105" s="311"/>
      <c r="N105" s="311"/>
      <c r="O105" s="320">
        <f>O95-O102</f>
        <v>1579785762</v>
      </c>
      <c r="P105" s="320"/>
      <c r="Q105" s="320"/>
      <c r="R105" s="320"/>
      <c r="S105" s="320"/>
      <c r="T105" s="320"/>
      <c r="U105" s="320"/>
      <c r="V105" s="320"/>
      <c r="W105" s="320"/>
      <c r="X105" s="320">
        <f>X95-X102</f>
        <v>16542756875</v>
      </c>
      <c r="Y105" s="304"/>
      <c r="Z105" s="304"/>
      <c r="AA105" s="304"/>
      <c r="AB105" s="304"/>
      <c r="AC105" s="304"/>
      <c r="AD105" s="304"/>
      <c r="AE105" s="304"/>
      <c r="AF105" s="304"/>
      <c r="AG105" s="304"/>
      <c r="AH105" s="304"/>
      <c r="AI105" s="304"/>
      <c r="AJ105" s="320">
        <f>AJ95-AJ102</f>
        <v>18495171076</v>
      </c>
      <c r="AK105" s="304"/>
      <c r="AL105" s="304"/>
      <c r="AM105" s="304"/>
      <c r="AN105" s="304"/>
    </row>
    <row r="106" spans="1:40" ht="13.5" customHeight="1">
      <c r="A106" s="19"/>
      <c r="B106" s="20"/>
      <c r="C106" s="20"/>
      <c r="D106" s="20"/>
      <c r="E106" s="20"/>
      <c r="F106" s="20"/>
      <c r="G106" s="21"/>
      <c r="H106" s="22"/>
      <c r="I106" s="22"/>
      <c r="J106" s="22"/>
      <c r="K106" s="22"/>
      <c r="L106" s="22"/>
      <c r="M106" s="22"/>
      <c r="N106" s="22"/>
      <c r="O106" s="23"/>
      <c r="P106" s="23"/>
      <c r="Q106" s="23"/>
      <c r="R106" s="23"/>
      <c r="S106" s="23"/>
      <c r="T106" s="23"/>
      <c r="U106" s="23"/>
      <c r="V106" s="23"/>
      <c r="W106" s="23"/>
      <c r="X106" s="23"/>
      <c r="Y106" s="24"/>
      <c r="Z106" s="24"/>
      <c r="AA106" s="24"/>
      <c r="AB106" s="24"/>
      <c r="AC106" s="24"/>
      <c r="AD106" s="24"/>
      <c r="AE106" s="24"/>
      <c r="AF106" s="24"/>
      <c r="AG106" s="24"/>
      <c r="AH106" s="24"/>
      <c r="AI106" s="24"/>
      <c r="AJ106" s="23"/>
      <c r="AK106" s="24"/>
      <c r="AL106" s="24"/>
      <c r="AM106" s="24"/>
      <c r="AN106" s="24"/>
    </row>
    <row r="107" spans="1:40" ht="17.25" customHeight="1" hidden="1">
      <c r="A107" s="333" t="s">
        <v>307</v>
      </c>
      <c r="B107" s="333"/>
      <c r="C107" s="333"/>
      <c r="D107" s="333"/>
      <c r="E107" s="333"/>
      <c r="F107" s="20"/>
      <c r="G107" s="21"/>
      <c r="H107" s="22"/>
      <c r="I107" s="22"/>
      <c r="J107" s="22"/>
      <c r="K107" s="22"/>
      <c r="L107" s="22"/>
      <c r="M107" s="22"/>
      <c r="N107" s="22"/>
      <c r="O107" s="23"/>
      <c r="P107" s="23"/>
      <c r="Q107" s="23"/>
      <c r="R107" s="23"/>
      <c r="S107" s="23"/>
      <c r="T107" s="23"/>
      <c r="U107" s="23"/>
      <c r="V107" s="23"/>
      <c r="W107" s="23"/>
      <c r="X107" s="23"/>
      <c r="Y107" s="24"/>
      <c r="Z107" s="24"/>
      <c r="AA107" s="24"/>
      <c r="AB107" s="24"/>
      <c r="AC107" s="24"/>
      <c r="AD107" s="24"/>
      <c r="AE107" s="24"/>
      <c r="AF107" s="24"/>
      <c r="AG107" s="24"/>
      <c r="AH107" s="24"/>
      <c r="AI107" s="24"/>
      <c r="AJ107" s="23"/>
      <c r="AK107" s="24"/>
      <c r="AL107" s="24"/>
      <c r="AM107" s="24"/>
      <c r="AN107" s="24"/>
    </row>
    <row r="108" spans="1:40" ht="32.25" customHeight="1" hidden="1">
      <c r="A108" s="334" t="s">
        <v>232</v>
      </c>
      <c r="B108" s="334"/>
      <c r="C108" s="334"/>
      <c r="D108" s="334"/>
      <c r="E108" s="334"/>
      <c r="F108" s="334"/>
      <c r="G108" s="334"/>
      <c r="H108" s="334"/>
      <c r="I108" s="334"/>
      <c r="J108" s="334"/>
      <c r="K108" s="334"/>
      <c r="L108" s="334"/>
      <c r="M108" s="334"/>
      <c r="N108" s="334"/>
      <c r="O108" s="334"/>
      <c r="P108" s="334"/>
      <c r="Q108" s="334"/>
      <c r="R108" s="334" t="s">
        <v>314</v>
      </c>
      <c r="S108" s="334"/>
      <c r="T108" s="334"/>
      <c r="U108" s="334"/>
      <c r="V108" s="334"/>
      <c r="W108" s="334"/>
      <c r="X108" s="334"/>
      <c r="Y108" s="334"/>
      <c r="Z108" s="334"/>
      <c r="AA108" s="334"/>
      <c r="AB108" s="334"/>
      <c r="AC108" s="334"/>
      <c r="AD108" s="334"/>
      <c r="AE108" s="334"/>
      <c r="AF108" s="301"/>
      <c r="AG108" s="301"/>
      <c r="AH108" s="301"/>
      <c r="AI108" s="301"/>
      <c r="AJ108" s="301"/>
      <c r="AK108" s="301"/>
      <c r="AL108" s="301"/>
      <c r="AM108" s="301"/>
      <c r="AN108" s="301"/>
    </row>
    <row r="109" spans="1:40" ht="20.25" customHeight="1" hidden="1">
      <c r="A109" s="335" t="s">
        <v>303</v>
      </c>
      <c r="B109" s="336"/>
      <c r="C109" s="336"/>
      <c r="D109" s="336"/>
      <c r="E109" s="336"/>
      <c r="F109" s="336"/>
      <c r="G109" s="336"/>
      <c r="H109" s="336"/>
      <c r="I109" s="336"/>
      <c r="J109" s="336"/>
      <c r="K109" s="336"/>
      <c r="L109" s="336"/>
      <c r="M109" s="336"/>
      <c r="N109" s="336"/>
      <c r="O109" s="336"/>
      <c r="P109" s="336"/>
      <c r="Q109" s="336"/>
      <c r="R109" s="337"/>
      <c r="S109" s="334"/>
      <c r="T109" s="334"/>
      <c r="U109" s="334"/>
      <c r="V109" s="334"/>
      <c r="W109" s="334"/>
      <c r="X109" s="334"/>
      <c r="Y109" s="334"/>
      <c r="Z109" s="334"/>
      <c r="AA109" s="334"/>
      <c r="AB109" s="334"/>
      <c r="AC109" s="334"/>
      <c r="AD109" s="334"/>
      <c r="AE109" s="334"/>
      <c r="AF109" s="301"/>
      <c r="AG109" s="301"/>
      <c r="AH109" s="301"/>
      <c r="AI109" s="301"/>
      <c r="AJ109" s="301"/>
      <c r="AK109" s="301"/>
      <c r="AL109" s="301"/>
      <c r="AM109" s="301"/>
      <c r="AN109" s="301"/>
    </row>
    <row r="110" spans="1:40" ht="20.25" customHeight="1" hidden="1">
      <c r="A110" s="335" t="s">
        <v>304</v>
      </c>
      <c r="B110" s="335"/>
      <c r="C110" s="335"/>
      <c r="D110" s="335"/>
      <c r="E110" s="335"/>
      <c r="F110" s="335"/>
      <c r="G110" s="335"/>
      <c r="H110" s="335"/>
      <c r="I110" s="335"/>
      <c r="J110" s="335"/>
      <c r="K110" s="335"/>
      <c r="L110" s="335"/>
      <c r="M110" s="335"/>
      <c r="N110" s="335"/>
      <c r="O110" s="335"/>
      <c r="P110" s="335"/>
      <c r="Q110" s="335"/>
      <c r="R110" s="317"/>
      <c r="S110" s="317"/>
      <c r="T110" s="317"/>
      <c r="U110" s="317"/>
      <c r="V110" s="317"/>
      <c r="W110" s="317"/>
      <c r="X110" s="317"/>
      <c r="Y110" s="317"/>
      <c r="Z110" s="317"/>
      <c r="AA110" s="317"/>
      <c r="AB110" s="317"/>
      <c r="AC110" s="317"/>
      <c r="AD110" s="317"/>
      <c r="AE110" s="317"/>
      <c r="AF110" s="317"/>
      <c r="AG110" s="317"/>
      <c r="AH110" s="317"/>
      <c r="AI110" s="317"/>
      <c r="AJ110" s="317"/>
      <c r="AK110" s="317"/>
      <c r="AL110" s="317"/>
      <c r="AM110" s="317"/>
      <c r="AN110" s="317"/>
    </row>
    <row r="111" spans="1:40" ht="20.25" customHeight="1" hidden="1">
      <c r="A111" s="335" t="s">
        <v>305</v>
      </c>
      <c r="B111" s="335"/>
      <c r="C111" s="335"/>
      <c r="D111" s="335"/>
      <c r="E111" s="335"/>
      <c r="F111" s="335"/>
      <c r="G111" s="335"/>
      <c r="H111" s="335"/>
      <c r="I111" s="335"/>
      <c r="J111" s="335"/>
      <c r="K111" s="335"/>
      <c r="L111" s="335"/>
      <c r="M111" s="335"/>
      <c r="N111" s="335"/>
      <c r="O111" s="335"/>
      <c r="P111" s="335"/>
      <c r="Q111" s="335"/>
      <c r="R111" s="301"/>
      <c r="S111" s="301"/>
      <c r="T111" s="301"/>
      <c r="U111" s="301"/>
      <c r="V111" s="301"/>
      <c r="W111" s="301"/>
      <c r="X111" s="301"/>
      <c r="Y111" s="301"/>
      <c r="Z111" s="301"/>
      <c r="AA111" s="301"/>
      <c r="AB111" s="301"/>
      <c r="AC111" s="301"/>
      <c r="AD111" s="301"/>
      <c r="AE111" s="301"/>
      <c r="AF111" s="301"/>
      <c r="AG111" s="301"/>
      <c r="AH111" s="301"/>
      <c r="AI111" s="301"/>
      <c r="AJ111" s="301"/>
      <c r="AK111" s="301"/>
      <c r="AL111" s="301"/>
      <c r="AM111" s="301"/>
      <c r="AN111" s="301"/>
    </row>
    <row r="112" spans="1:40" ht="20.25" customHeight="1" hidden="1">
      <c r="A112" s="296" t="s">
        <v>306</v>
      </c>
      <c r="B112" s="297"/>
      <c r="C112" s="297"/>
      <c r="D112" s="297"/>
      <c r="E112" s="297"/>
      <c r="F112" s="297"/>
      <c r="G112" s="297"/>
      <c r="H112" s="297"/>
      <c r="I112" s="297"/>
      <c r="J112" s="297"/>
      <c r="K112" s="297"/>
      <c r="L112" s="297"/>
      <c r="M112" s="297"/>
      <c r="N112" s="297"/>
      <c r="O112" s="297"/>
      <c r="P112" s="297"/>
      <c r="Q112" s="298"/>
      <c r="R112" s="6"/>
      <c r="S112" s="292"/>
      <c r="T112" s="293"/>
      <c r="U112" s="293"/>
      <c r="V112" s="293"/>
      <c r="W112" s="293"/>
      <c r="X112" s="293"/>
      <c r="Y112" s="293"/>
      <c r="Z112" s="293"/>
      <c r="AA112" s="293"/>
      <c r="AB112" s="293"/>
      <c r="AC112" s="293"/>
      <c r="AD112" s="293"/>
      <c r="AE112" s="293"/>
      <c r="AF112" s="293"/>
      <c r="AG112" s="293"/>
      <c r="AH112" s="293"/>
      <c r="AI112" s="293"/>
      <c r="AJ112" s="293"/>
      <c r="AK112" s="293"/>
      <c r="AL112" s="293"/>
      <c r="AM112" s="293"/>
      <c r="AN112" s="293"/>
    </row>
    <row r="113" spans="1:42" ht="18.75" customHeight="1">
      <c r="A113" s="266" t="s">
        <v>257</v>
      </c>
      <c r="B113" s="266"/>
      <c r="C113" s="266"/>
      <c r="D113" s="266"/>
      <c r="E113" s="266"/>
      <c r="F113" s="266"/>
      <c r="G113" s="266"/>
      <c r="H113" s="266"/>
      <c r="I113" s="266"/>
      <c r="J113" s="266"/>
      <c r="K113" s="266"/>
      <c r="L113" s="266"/>
      <c r="M113" s="266"/>
      <c r="N113" s="266"/>
      <c r="O113" s="266"/>
      <c r="P113" s="266"/>
      <c r="Q113" s="266"/>
      <c r="R113" s="266"/>
      <c r="S113" s="266"/>
      <c r="T113" s="266"/>
      <c r="U113" s="266"/>
      <c r="V113" s="266"/>
      <c r="W113" s="266"/>
      <c r="X113" s="266"/>
      <c r="Y113" s="266"/>
      <c r="Z113" s="266"/>
      <c r="AA113" s="266"/>
      <c r="AB113" s="266"/>
      <c r="AC113" s="266"/>
      <c r="AD113" s="266"/>
      <c r="AE113" s="266"/>
      <c r="AF113" s="266"/>
      <c r="AG113" s="266"/>
      <c r="AH113" s="266"/>
      <c r="AI113" s="266"/>
      <c r="AJ113" s="266"/>
      <c r="AK113" s="266"/>
      <c r="AL113" s="266"/>
      <c r="AM113" s="266"/>
      <c r="AN113" s="266"/>
      <c r="AP113" s="29"/>
    </row>
    <row r="114" spans="1:40" ht="18.75" customHeight="1">
      <c r="A114" s="302" t="s">
        <v>95</v>
      </c>
      <c r="B114" s="302"/>
      <c r="C114" s="302"/>
      <c r="D114" s="302"/>
      <c r="E114" s="302"/>
      <c r="F114" s="302"/>
      <c r="G114" s="302"/>
      <c r="H114" s="302"/>
      <c r="I114" s="302"/>
      <c r="J114" s="302"/>
      <c r="K114" s="302"/>
      <c r="L114" s="302"/>
      <c r="M114" s="302"/>
      <c r="N114" s="302"/>
      <c r="O114" s="302"/>
      <c r="P114" s="302"/>
      <c r="Q114" s="302"/>
      <c r="R114" s="302"/>
      <c r="S114" s="302"/>
      <c r="T114" s="302" t="s">
        <v>341</v>
      </c>
      <c r="U114" s="302"/>
      <c r="V114" s="302"/>
      <c r="W114" s="302"/>
      <c r="X114" s="302"/>
      <c r="Y114" s="302"/>
      <c r="Z114" s="302"/>
      <c r="AA114" s="302"/>
      <c r="AB114" s="302"/>
      <c r="AC114" s="302"/>
      <c r="AD114" s="302"/>
      <c r="AE114" s="302"/>
      <c r="AF114" s="302" t="s">
        <v>226</v>
      </c>
      <c r="AG114" s="302"/>
      <c r="AH114" s="302"/>
      <c r="AI114" s="302"/>
      <c r="AJ114" s="302"/>
      <c r="AK114" s="302"/>
      <c r="AL114" s="302"/>
      <c r="AM114" s="302"/>
      <c r="AN114" s="302"/>
    </row>
    <row r="115" spans="1:40" ht="18.75" customHeight="1">
      <c r="A115" s="306" t="s">
        <v>258</v>
      </c>
      <c r="B115" s="306"/>
      <c r="C115" s="306"/>
      <c r="D115" s="306"/>
      <c r="E115" s="306"/>
      <c r="F115" s="306"/>
      <c r="G115" s="306"/>
      <c r="H115" s="306"/>
      <c r="I115" s="306"/>
      <c r="J115" s="306"/>
      <c r="K115" s="306"/>
      <c r="L115" s="306"/>
      <c r="M115" s="306"/>
      <c r="N115" s="306"/>
      <c r="O115" s="306"/>
      <c r="P115" s="306"/>
      <c r="Q115" s="306"/>
      <c r="R115" s="306"/>
      <c r="S115" s="306"/>
      <c r="T115" s="310">
        <v>-26127450</v>
      </c>
      <c r="U115" s="310"/>
      <c r="V115" s="310"/>
      <c r="W115" s="310"/>
      <c r="X115" s="310"/>
      <c r="Y115" s="310"/>
      <c r="Z115" s="310"/>
      <c r="AA115" s="310"/>
      <c r="AB115" s="310"/>
      <c r="AC115" s="310"/>
      <c r="AD115" s="310"/>
      <c r="AE115" s="310"/>
      <c r="AF115" s="312">
        <v>0</v>
      </c>
      <c r="AG115" s="313"/>
      <c r="AH115" s="313"/>
      <c r="AI115" s="313"/>
      <c r="AJ115" s="313"/>
      <c r="AK115" s="313"/>
      <c r="AL115" s="313"/>
      <c r="AM115" s="313"/>
      <c r="AN115" s="314"/>
    </row>
    <row r="116" spans="1:40" ht="18.75" customHeight="1">
      <c r="A116" s="306" t="s">
        <v>259</v>
      </c>
      <c r="B116" s="306"/>
      <c r="C116" s="306"/>
      <c r="D116" s="306"/>
      <c r="E116" s="306"/>
      <c r="F116" s="306"/>
      <c r="G116" s="306"/>
      <c r="H116" s="306"/>
      <c r="I116" s="306"/>
      <c r="J116" s="306"/>
      <c r="K116" s="306"/>
      <c r="L116" s="306"/>
      <c r="M116" s="306"/>
      <c r="N116" s="306"/>
      <c r="O116" s="306"/>
      <c r="P116" s="306"/>
      <c r="Q116" s="306"/>
      <c r="R116" s="306"/>
      <c r="S116" s="306"/>
      <c r="T116" s="338"/>
      <c r="U116" s="338"/>
      <c r="V116" s="338"/>
      <c r="W116" s="338"/>
      <c r="X116" s="338"/>
      <c r="Y116" s="338"/>
      <c r="Z116" s="338"/>
      <c r="AA116" s="338"/>
      <c r="AB116" s="338"/>
      <c r="AC116" s="338"/>
      <c r="AD116" s="338"/>
      <c r="AE116" s="338"/>
      <c r="AF116" s="312"/>
      <c r="AG116" s="313"/>
      <c r="AH116" s="313"/>
      <c r="AI116" s="313"/>
      <c r="AJ116" s="313"/>
      <c r="AK116" s="313"/>
      <c r="AL116" s="313"/>
      <c r="AM116" s="313"/>
      <c r="AN116" s="314"/>
    </row>
    <row r="117" spans="1:40" ht="18.75" customHeight="1">
      <c r="A117" s="306" t="s">
        <v>260</v>
      </c>
      <c r="B117" s="306"/>
      <c r="C117" s="306"/>
      <c r="D117" s="306"/>
      <c r="E117" s="306"/>
      <c r="F117" s="306"/>
      <c r="G117" s="306"/>
      <c r="H117" s="306"/>
      <c r="I117" s="306"/>
      <c r="J117" s="306"/>
      <c r="K117" s="306"/>
      <c r="L117" s="306"/>
      <c r="M117" s="306"/>
      <c r="N117" s="306"/>
      <c r="O117" s="306"/>
      <c r="P117" s="306"/>
      <c r="Q117" s="306"/>
      <c r="R117" s="306"/>
      <c r="S117" s="306"/>
      <c r="T117" s="310"/>
      <c r="U117" s="310"/>
      <c r="V117" s="310"/>
      <c r="W117" s="310"/>
      <c r="X117" s="310"/>
      <c r="Y117" s="310"/>
      <c r="Z117" s="310"/>
      <c r="AA117" s="310"/>
      <c r="AB117" s="310"/>
      <c r="AC117" s="310"/>
      <c r="AD117" s="310"/>
      <c r="AE117" s="310"/>
      <c r="AF117" s="312"/>
      <c r="AG117" s="313"/>
      <c r="AH117" s="313"/>
      <c r="AI117" s="313"/>
      <c r="AJ117" s="313"/>
      <c r="AK117" s="313"/>
      <c r="AL117" s="313"/>
      <c r="AM117" s="313"/>
      <c r="AN117" s="314"/>
    </row>
    <row r="118" spans="1:40" ht="18.75" customHeight="1">
      <c r="A118" s="306" t="s">
        <v>261</v>
      </c>
      <c r="B118" s="306"/>
      <c r="C118" s="306"/>
      <c r="D118" s="306"/>
      <c r="E118" s="306"/>
      <c r="F118" s="306"/>
      <c r="G118" s="306"/>
      <c r="H118" s="306"/>
      <c r="I118" s="306"/>
      <c r="J118" s="306"/>
      <c r="K118" s="306"/>
      <c r="L118" s="306"/>
      <c r="M118" s="306"/>
      <c r="N118" s="306"/>
      <c r="O118" s="306"/>
      <c r="P118" s="306"/>
      <c r="Q118" s="306"/>
      <c r="R118" s="306"/>
      <c r="S118" s="306"/>
      <c r="T118" s="310">
        <v>17515412</v>
      </c>
      <c r="U118" s="310"/>
      <c r="V118" s="310"/>
      <c r="W118" s="310"/>
      <c r="X118" s="310"/>
      <c r="Y118" s="310"/>
      <c r="Z118" s="310"/>
      <c r="AA118" s="310"/>
      <c r="AB118" s="310"/>
      <c r="AC118" s="310"/>
      <c r="AD118" s="310"/>
      <c r="AE118" s="310"/>
      <c r="AF118" s="312">
        <v>17515412</v>
      </c>
      <c r="AG118" s="313"/>
      <c r="AH118" s="313"/>
      <c r="AI118" s="313"/>
      <c r="AJ118" s="313"/>
      <c r="AK118" s="313"/>
      <c r="AL118" s="313"/>
      <c r="AM118" s="313"/>
      <c r="AN118" s="314"/>
    </row>
    <row r="119" spans="1:40" ht="18.75" customHeight="1">
      <c r="A119" s="306" t="s">
        <v>262</v>
      </c>
      <c r="B119" s="306"/>
      <c r="C119" s="306"/>
      <c r="D119" s="306"/>
      <c r="E119" s="306"/>
      <c r="F119" s="306"/>
      <c r="G119" s="306"/>
      <c r="H119" s="306"/>
      <c r="I119" s="306"/>
      <c r="J119" s="306"/>
      <c r="K119" s="306"/>
      <c r="L119" s="306"/>
      <c r="M119" s="306"/>
      <c r="N119" s="306"/>
      <c r="O119" s="306"/>
      <c r="P119" s="306"/>
      <c r="Q119" s="306"/>
      <c r="R119" s="306"/>
      <c r="S119" s="306"/>
      <c r="T119" s="310">
        <v>29298683</v>
      </c>
      <c r="U119" s="310"/>
      <c r="V119" s="310"/>
      <c r="W119" s="310"/>
      <c r="X119" s="310"/>
      <c r="Y119" s="310"/>
      <c r="Z119" s="310"/>
      <c r="AA119" s="310"/>
      <c r="AB119" s="310"/>
      <c r="AC119" s="310"/>
      <c r="AD119" s="310"/>
      <c r="AE119" s="310"/>
      <c r="AF119" s="312">
        <v>14123603</v>
      </c>
      <c r="AG119" s="313"/>
      <c r="AH119" s="313"/>
      <c r="AI119" s="313"/>
      <c r="AJ119" s="313"/>
      <c r="AK119" s="313"/>
      <c r="AL119" s="313"/>
      <c r="AM119" s="313"/>
      <c r="AN119" s="314"/>
    </row>
    <row r="120" spans="1:40" ht="18.75" customHeight="1">
      <c r="A120" s="306" t="s">
        <v>263</v>
      </c>
      <c r="B120" s="306"/>
      <c r="C120" s="306"/>
      <c r="D120" s="306"/>
      <c r="E120" s="306"/>
      <c r="F120" s="306"/>
      <c r="G120" s="306"/>
      <c r="H120" s="306"/>
      <c r="I120" s="306"/>
      <c r="J120" s="306"/>
      <c r="K120" s="306"/>
      <c r="L120" s="306"/>
      <c r="M120" s="306"/>
      <c r="N120" s="306"/>
      <c r="O120" s="306"/>
      <c r="P120" s="306"/>
      <c r="Q120" s="306"/>
      <c r="R120" s="306"/>
      <c r="S120" s="306"/>
      <c r="T120" s="310"/>
      <c r="U120" s="310"/>
      <c r="V120" s="310"/>
      <c r="W120" s="310"/>
      <c r="X120" s="310"/>
      <c r="Y120" s="310"/>
      <c r="Z120" s="310"/>
      <c r="AA120" s="310"/>
      <c r="AB120" s="310"/>
      <c r="AC120" s="310"/>
      <c r="AD120" s="310"/>
      <c r="AE120" s="310"/>
      <c r="AF120" s="312"/>
      <c r="AG120" s="313"/>
      <c r="AH120" s="313"/>
      <c r="AI120" s="313"/>
      <c r="AJ120" s="313"/>
      <c r="AK120" s="313"/>
      <c r="AL120" s="313"/>
      <c r="AM120" s="313"/>
      <c r="AN120" s="314"/>
    </row>
    <row r="121" spans="1:40" ht="18.75" customHeight="1">
      <c r="A121" s="306" t="s">
        <v>264</v>
      </c>
      <c r="B121" s="306"/>
      <c r="C121" s="306"/>
      <c r="D121" s="306"/>
      <c r="E121" s="306"/>
      <c r="F121" s="306"/>
      <c r="G121" s="306"/>
      <c r="H121" s="306"/>
      <c r="I121" s="306"/>
      <c r="J121" s="306"/>
      <c r="K121" s="306"/>
      <c r="L121" s="306"/>
      <c r="M121" s="306"/>
      <c r="N121" s="306"/>
      <c r="O121" s="306"/>
      <c r="P121" s="306"/>
      <c r="Q121" s="306"/>
      <c r="R121" s="306"/>
      <c r="S121" s="306"/>
      <c r="T121" s="310"/>
      <c r="U121" s="310"/>
      <c r="V121" s="310"/>
      <c r="W121" s="310"/>
      <c r="X121" s="310"/>
      <c r="Y121" s="310"/>
      <c r="Z121" s="310"/>
      <c r="AA121" s="310"/>
      <c r="AB121" s="310"/>
      <c r="AC121" s="310"/>
      <c r="AD121" s="310"/>
      <c r="AE121" s="310"/>
      <c r="AF121" s="312"/>
      <c r="AG121" s="313"/>
      <c r="AH121" s="313"/>
      <c r="AI121" s="313"/>
      <c r="AJ121" s="313"/>
      <c r="AK121" s="313"/>
      <c r="AL121" s="313"/>
      <c r="AM121" s="313"/>
      <c r="AN121" s="314"/>
    </row>
    <row r="122" spans="1:40" ht="18.75" customHeight="1">
      <c r="A122" s="306" t="s">
        <v>265</v>
      </c>
      <c r="B122" s="306"/>
      <c r="C122" s="306"/>
      <c r="D122" s="306"/>
      <c r="E122" s="306"/>
      <c r="F122" s="306"/>
      <c r="G122" s="306"/>
      <c r="H122" s="306"/>
      <c r="I122" s="306"/>
      <c r="J122" s="306"/>
      <c r="K122" s="306"/>
      <c r="L122" s="306"/>
      <c r="M122" s="306"/>
      <c r="N122" s="306"/>
      <c r="O122" s="306"/>
      <c r="P122" s="306"/>
      <c r="Q122" s="306"/>
      <c r="R122" s="306"/>
      <c r="S122" s="306"/>
      <c r="T122" s="310"/>
      <c r="U122" s="310"/>
      <c r="V122" s="310"/>
      <c r="W122" s="310"/>
      <c r="X122" s="310"/>
      <c r="Y122" s="310"/>
      <c r="Z122" s="310"/>
      <c r="AA122" s="310"/>
      <c r="AB122" s="310"/>
      <c r="AC122" s="310"/>
      <c r="AD122" s="310"/>
      <c r="AE122" s="310"/>
      <c r="AF122" s="312"/>
      <c r="AG122" s="313"/>
      <c r="AH122" s="313"/>
      <c r="AI122" s="313"/>
      <c r="AJ122" s="313"/>
      <c r="AK122" s="313"/>
      <c r="AL122" s="313"/>
      <c r="AM122" s="313"/>
      <c r="AN122" s="314"/>
    </row>
    <row r="123" spans="1:40" ht="18.75" customHeight="1">
      <c r="A123" s="306" t="s">
        <v>266</v>
      </c>
      <c r="B123" s="306"/>
      <c r="C123" s="306"/>
      <c r="D123" s="306"/>
      <c r="E123" s="306"/>
      <c r="F123" s="306"/>
      <c r="G123" s="306"/>
      <c r="H123" s="306"/>
      <c r="I123" s="306"/>
      <c r="J123" s="306"/>
      <c r="K123" s="306"/>
      <c r="L123" s="306"/>
      <c r="M123" s="306"/>
      <c r="N123" s="306"/>
      <c r="O123" s="306"/>
      <c r="P123" s="306"/>
      <c r="Q123" s="306"/>
      <c r="R123" s="306"/>
      <c r="S123" s="306"/>
      <c r="T123" s="310">
        <v>5000109</v>
      </c>
      <c r="U123" s="310"/>
      <c r="V123" s="310"/>
      <c r="W123" s="310"/>
      <c r="X123" s="310"/>
      <c r="Y123" s="310"/>
      <c r="Z123" s="310"/>
      <c r="AA123" s="310"/>
      <c r="AB123" s="310"/>
      <c r="AC123" s="310"/>
      <c r="AD123" s="310"/>
      <c r="AE123" s="310"/>
      <c r="AF123" s="312">
        <v>5000109</v>
      </c>
      <c r="AG123" s="313"/>
      <c r="AH123" s="313"/>
      <c r="AI123" s="313"/>
      <c r="AJ123" s="313"/>
      <c r="AK123" s="313"/>
      <c r="AL123" s="313"/>
      <c r="AM123" s="313"/>
      <c r="AN123" s="314"/>
    </row>
    <row r="124" spans="1:40" s="17" customFormat="1" ht="18.75" customHeight="1">
      <c r="A124" s="321" t="s">
        <v>231</v>
      </c>
      <c r="B124" s="321"/>
      <c r="C124" s="321"/>
      <c r="D124" s="321"/>
      <c r="E124" s="321"/>
      <c r="F124" s="321"/>
      <c r="G124" s="321"/>
      <c r="H124" s="321"/>
      <c r="I124" s="321"/>
      <c r="J124" s="321"/>
      <c r="K124" s="321"/>
      <c r="L124" s="321"/>
      <c r="M124" s="321"/>
      <c r="N124" s="321"/>
      <c r="O124" s="321"/>
      <c r="P124" s="321"/>
      <c r="Q124" s="321"/>
      <c r="R124" s="321"/>
      <c r="S124" s="321"/>
      <c r="T124" s="311">
        <f>+T115+T118+T119+T123</f>
        <v>25686754</v>
      </c>
      <c r="U124" s="311"/>
      <c r="V124" s="311"/>
      <c r="W124" s="311"/>
      <c r="X124" s="311"/>
      <c r="Y124" s="311"/>
      <c r="Z124" s="311"/>
      <c r="AA124" s="311"/>
      <c r="AB124" s="311"/>
      <c r="AC124" s="311"/>
      <c r="AD124" s="311"/>
      <c r="AE124" s="311"/>
      <c r="AF124" s="311">
        <f>SUM(AF115:AN123)</f>
        <v>36639124</v>
      </c>
      <c r="AG124" s="311"/>
      <c r="AH124" s="311"/>
      <c r="AI124" s="311"/>
      <c r="AJ124" s="311"/>
      <c r="AK124" s="311"/>
      <c r="AL124" s="311"/>
      <c r="AM124" s="311"/>
      <c r="AN124" s="311"/>
    </row>
    <row r="125" spans="1:40" ht="17.25" customHeight="1">
      <c r="A125" s="266" t="s">
        <v>300</v>
      </c>
      <c r="B125" s="266"/>
      <c r="C125" s="266"/>
      <c r="D125" s="266"/>
      <c r="E125" s="266"/>
      <c r="F125" s="266"/>
      <c r="G125" s="266"/>
      <c r="H125" s="266"/>
      <c r="I125" s="266"/>
      <c r="J125" s="266"/>
      <c r="K125" s="266"/>
      <c r="L125" s="266"/>
      <c r="M125" s="266"/>
      <c r="N125" s="266"/>
      <c r="O125" s="266"/>
      <c r="P125" s="266"/>
      <c r="Q125" s="266"/>
      <c r="R125" s="266"/>
      <c r="S125" s="266"/>
      <c r="T125" s="266"/>
      <c r="U125" s="266"/>
      <c r="V125" s="266"/>
      <c r="W125" s="266"/>
      <c r="X125" s="266"/>
      <c r="Y125" s="266"/>
      <c r="Z125" s="266"/>
      <c r="AA125" s="266"/>
      <c r="AB125" s="266"/>
      <c r="AC125" s="266"/>
      <c r="AD125" s="266"/>
      <c r="AE125" s="266"/>
      <c r="AF125" s="266"/>
      <c r="AG125" s="266"/>
      <c r="AH125" s="266"/>
      <c r="AI125" s="266"/>
      <c r="AJ125" s="266"/>
      <c r="AK125" s="266"/>
      <c r="AL125" s="266"/>
      <c r="AM125" s="266"/>
      <c r="AN125" s="266"/>
    </row>
    <row r="126" spans="1:40" s="26" customFormat="1" ht="41.25" customHeight="1">
      <c r="A126" s="339" t="s">
        <v>95</v>
      </c>
      <c r="B126" s="339"/>
      <c r="C126" s="339" t="s">
        <v>267</v>
      </c>
      <c r="D126" s="339"/>
      <c r="E126" s="339"/>
      <c r="F126" s="339" t="s">
        <v>342</v>
      </c>
      <c r="G126" s="339"/>
      <c r="H126" s="339"/>
      <c r="I126" s="339"/>
      <c r="J126" s="339"/>
      <c r="K126" s="339"/>
      <c r="L126" s="339"/>
      <c r="M126" s="339"/>
      <c r="N126" s="339"/>
      <c r="O126" s="339"/>
      <c r="P126" s="339" t="s">
        <v>341</v>
      </c>
      <c r="Q126" s="339"/>
      <c r="R126" s="339"/>
      <c r="S126" s="339"/>
      <c r="T126" s="339"/>
      <c r="U126" s="339"/>
      <c r="V126" s="339"/>
      <c r="W126" s="339"/>
      <c r="X126" s="339"/>
      <c r="Y126" s="339"/>
      <c r="Z126" s="339"/>
      <c r="AA126" s="339"/>
      <c r="AB126" s="339"/>
      <c r="AC126" s="339"/>
      <c r="AD126" s="339"/>
      <c r="AE126" s="339"/>
      <c r="AF126" s="339"/>
      <c r="AG126" s="339"/>
      <c r="AH126" s="339"/>
      <c r="AI126" s="339" t="s">
        <v>268</v>
      </c>
      <c r="AJ126" s="339"/>
      <c r="AK126" s="339"/>
      <c r="AL126" s="339"/>
      <c r="AM126" s="339"/>
      <c r="AN126" s="339"/>
    </row>
    <row r="127" spans="1:40" s="26" customFormat="1" ht="16.5" customHeight="1">
      <c r="A127" s="339"/>
      <c r="B127" s="339"/>
      <c r="C127" s="25" t="s">
        <v>269</v>
      </c>
      <c r="D127" s="25" t="s">
        <v>270</v>
      </c>
      <c r="E127" s="25" t="s">
        <v>271</v>
      </c>
      <c r="F127" s="339" t="s">
        <v>272</v>
      </c>
      <c r="G127" s="339"/>
      <c r="H127" s="339"/>
      <c r="I127" s="339"/>
      <c r="J127" s="339"/>
      <c r="K127" s="339" t="s">
        <v>273</v>
      </c>
      <c r="L127" s="339"/>
      <c r="M127" s="339"/>
      <c r="N127" s="339"/>
      <c r="O127" s="339"/>
      <c r="P127" s="339" t="s">
        <v>269</v>
      </c>
      <c r="Q127" s="339"/>
      <c r="R127" s="339"/>
      <c r="S127" s="339"/>
      <c r="T127" s="339"/>
      <c r="U127" s="339"/>
      <c r="V127" s="339"/>
      <c r="W127" s="339" t="s">
        <v>270</v>
      </c>
      <c r="X127" s="339"/>
      <c r="Y127" s="339"/>
      <c r="Z127" s="339"/>
      <c r="AA127" s="339"/>
      <c r="AB127" s="339"/>
      <c r="AC127" s="339"/>
      <c r="AD127" s="339"/>
      <c r="AE127" s="339"/>
      <c r="AF127" s="339" t="s">
        <v>271</v>
      </c>
      <c r="AG127" s="339"/>
      <c r="AH127" s="339"/>
      <c r="AI127" s="339"/>
      <c r="AJ127" s="339"/>
      <c r="AK127" s="339"/>
      <c r="AL127" s="339"/>
      <c r="AM127" s="339"/>
      <c r="AN127" s="339"/>
    </row>
    <row r="128" spans="1:40" ht="34.5" customHeight="1">
      <c r="A128" s="340" t="s">
        <v>274</v>
      </c>
      <c r="B128" s="341"/>
      <c r="C128" s="100">
        <v>102162725</v>
      </c>
      <c r="D128" s="99"/>
      <c r="E128" s="99"/>
      <c r="F128" s="342">
        <v>5774507300</v>
      </c>
      <c r="G128" s="342"/>
      <c r="H128" s="342"/>
      <c r="I128" s="342"/>
      <c r="J128" s="342"/>
      <c r="K128" s="342">
        <v>3624507300</v>
      </c>
      <c r="L128" s="342"/>
      <c r="M128" s="342"/>
      <c r="N128" s="342"/>
      <c r="O128" s="342"/>
      <c r="P128" s="342">
        <f>+C128+F128-K128</f>
        <v>2252162725</v>
      </c>
      <c r="Q128" s="342"/>
      <c r="R128" s="342"/>
      <c r="S128" s="342"/>
      <c r="T128" s="342"/>
      <c r="U128" s="342"/>
      <c r="V128" s="342"/>
      <c r="W128" s="343"/>
      <c r="X128" s="338"/>
      <c r="Y128" s="338"/>
      <c r="Z128" s="338"/>
      <c r="AA128" s="338"/>
      <c r="AB128" s="338"/>
      <c r="AC128" s="338"/>
      <c r="AD128" s="338"/>
      <c r="AE128" s="338"/>
      <c r="AF128" s="338"/>
      <c r="AG128" s="338"/>
      <c r="AH128" s="338"/>
      <c r="AI128" s="338"/>
      <c r="AJ128" s="338"/>
      <c r="AK128" s="338"/>
      <c r="AL128" s="338"/>
      <c r="AM128" s="338"/>
      <c r="AN128" s="338"/>
    </row>
    <row r="129" spans="1:40" ht="33.75" customHeight="1">
      <c r="A129" s="346" t="s">
        <v>275</v>
      </c>
      <c r="B129" s="347"/>
      <c r="C129" s="88">
        <f>+C131</f>
        <v>4070743619</v>
      </c>
      <c r="D129" s="99"/>
      <c r="E129" s="99"/>
      <c r="F129" s="342">
        <f>+F131</f>
        <v>0</v>
      </c>
      <c r="G129" s="342"/>
      <c r="H129" s="342"/>
      <c r="I129" s="342"/>
      <c r="J129" s="342"/>
      <c r="K129" s="342">
        <f>+K131</f>
        <v>0</v>
      </c>
      <c r="L129" s="342"/>
      <c r="M129" s="342"/>
      <c r="N129" s="342"/>
      <c r="O129" s="342"/>
      <c r="P129" s="342">
        <f>+C129+F129-K129</f>
        <v>4070743619</v>
      </c>
      <c r="Q129" s="342"/>
      <c r="R129" s="342"/>
      <c r="S129" s="342"/>
      <c r="T129" s="342"/>
      <c r="U129" s="342"/>
      <c r="V129" s="342"/>
      <c r="W129" s="343"/>
      <c r="X129" s="338"/>
      <c r="Y129" s="338"/>
      <c r="Z129" s="338"/>
      <c r="AA129" s="338"/>
      <c r="AB129" s="338"/>
      <c r="AC129" s="338"/>
      <c r="AD129" s="338"/>
      <c r="AE129" s="338"/>
      <c r="AF129" s="342">
        <f>+AF131</f>
        <v>4103517911</v>
      </c>
      <c r="AG129" s="342"/>
      <c r="AH129" s="342"/>
      <c r="AI129" s="344"/>
      <c r="AJ129" s="344"/>
      <c r="AK129" s="344"/>
      <c r="AL129" s="344"/>
      <c r="AM129" s="344"/>
      <c r="AN129" s="344"/>
    </row>
    <row r="130" spans="1:40" ht="31.5" customHeight="1">
      <c r="A130" s="346" t="s">
        <v>276</v>
      </c>
      <c r="B130" s="347"/>
      <c r="C130" s="90"/>
      <c r="D130" s="91"/>
      <c r="E130" s="91"/>
      <c r="F130" s="345"/>
      <c r="G130" s="345"/>
      <c r="H130" s="345"/>
      <c r="I130" s="345"/>
      <c r="J130" s="345"/>
      <c r="K130" s="345"/>
      <c r="L130" s="345"/>
      <c r="M130" s="345"/>
      <c r="N130" s="345"/>
      <c r="O130" s="345"/>
      <c r="P130" s="345"/>
      <c r="Q130" s="345"/>
      <c r="R130" s="345"/>
      <c r="S130" s="345"/>
      <c r="T130" s="345"/>
      <c r="U130" s="345"/>
      <c r="V130" s="345"/>
      <c r="W130" s="338"/>
      <c r="X130" s="338"/>
      <c r="Y130" s="338"/>
      <c r="Z130" s="338"/>
      <c r="AA130" s="338"/>
      <c r="AB130" s="338"/>
      <c r="AC130" s="338"/>
      <c r="AD130" s="338"/>
      <c r="AE130" s="338"/>
      <c r="AF130" s="338"/>
      <c r="AG130" s="338"/>
      <c r="AH130" s="338"/>
      <c r="AI130" s="338"/>
      <c r="AJ130" s="338"/>
      <c r="AK130" s="338"/>
      <c r="AL130" s="338"/>
      <c r="AM130" s="338"/>
      <c r="AN130" s="338"/>
    </row>
    <row r="131" spans="1:40" ht="36" customHeight="1">
      <c r="A131" s="346" t="s">
        <v>277</v>
      </c>
      <c r="B131" s="347"/>
      <c r="C131" s="100">
        <v>4070743619</v>
      </c>
      <c r="D131" s="101"/>
      <c r="E131" s="100">
        <v>4103517911</v>
      </c>
      <c r="F131" s="348">
        <v>0</v>
      </c>
      <c r="G131" s="345"/>
      <c r="H131" s="345"/>
      <c r="I131" s="345"/>
      <c r="J131" s="345"/>
      <c r="K131" s="348">
        <v>0</v>
      </c>
      <c r="L131" s="345"/>
      <c r="M131" s="345"/>
      <c r="N131" s="345"/>
      <c r="O131" s="345"/>
      <c r="P131" s="348">
        <f>+C131+F131-K131</f>
        <v>4070743619</v>
      </c>
      <c r="Q131" s="345"/>
      <c r="R131" s="345"/>
      <c r="S131" s="345"/>
      <c r="T131" s="345"/>
      <c r="U131" s="345"/>
      <c r="V131" s="345"/>
      <c r="W131" s="338"/>
      <c r="X131" s="338"/>
      <c r="Y131" s="338"/>
      <c r="Z131" s="338"/>
      <c r="AA131" s="338"/>
      <c r="AB131" s="338"/>
      <c r="AC131" s="338"/>
      <c r="AD131" s="338"/>
      <c r="AE131" s="338"/>
      <c r="AF131" s="342">
        <f>+E131</f>
        <v>4103517911</v>
      </c>
      <c r="AG131" s="342"/>
      <c r="AH131" s="342"/>
      <c r="AI131" s="343"/>
      <c r="AJ131" s="338"/>
      <c r="AK131" s="338"/>
      <c r="AL131" s="338"/>
      <c r="AM131" s="338"/>
      <c r="AN131" s="338"/>
    </row>
    <row r="132" spans="1:40" ht="31.5" customHeight="1">
      <c r="A132" s="346" t="s">
        <v>278</v>
      </c>
      <c r="B132" s="347"/>
      <c r="C132" s="90"/>
      <c r="D132" s="91"/>
      <c r="E132" s="92"/>
      <c r="F132" s="345"/>
      <c r="G132" s="345"/>
      <c r="H132" s="345"/>
      <c r="I132" s="345"/>
      <c r="J132" s="345"/>
      <c r="K132" s="345"/>
      <c r="L132" s="345"/>
      <c r="M132" s="345"/>
      <c r="N132" s="345"/>
      <c r="O132" s="345"/>
      <c r="P132" s="345"/>
      <c r="Q132" s="345"/>
      <c r="R132" s="345"/>
      <c r="S132" s="345"/>
      <c r="T132" s="345"/>
      <c r="U132" s="345"/>
      <c r="V132" s="345"/>
      <c r="W132" s="338"/>
      <c r="X132" s="338"/>
      <c r="Y132" s="338"/>
      <c r="Z132" s="338"/>
      <c r="AA132" s="338"/>
      <c r="AB132" s="338"/>
      <c r="AC132" s="338"/>
      <c r="AD132" s="338"/>
      <c r="AE132" s="338"/>
      <c r="AF132" s="338"/>
      <c r="AG132" s="338"/>
      <c r="AH132" s="338"/>
      <c r="AI132" s="338"/>
      <c r="AJ132" s="338"/>
      <c r="AK132" s="338"/>
      <c r="AL132" s="338"/>
      <c r="AM132" s="338"/>
      <c r="AN132" s="338"/>
    </row>
    <row r="133" spans="1:40" ht="30.75" customHeight="1">
      <c r="A133" s="347" t="s">
        <v>279</v>
      </c>
      <c r="B133" s="347"/>
      <c r="C133" s="90"/>
      <c r="D133" s="91"/>
      <c r="E133" s="91"/>
      <c r="F133" s="345"/>
      <c r="G133" s="345"/>
      <c r="H133" s="345"/>
      <c r="I133" s="345"/>
      <c r="J133" s="345"/>
      <c r="K133" s="345"/>
      <c r="L133" s="345"/>
      <c r="M133" s="345"/>
      <c r="N133" s="345"/>
      <c r="O133" s="345"/>
      <c r="P133" s="348"/>
      <c r="Q133" s="345"/>
      <c r="R133" s="345"/>
      <c r="S133" s="345"/>
      <c r="T133" s="345"/>
      <c r="U133" s="345"/>
      <c r="V133" s="345"/>
      <c r="W133" s="338"/>
      <c r="X133" s="338"/>
      <c r="Y133" s="338"/>
      <c r="Z133" s="338"/>
      <c r="AA133" s="338"/>
      <c r="AB133" s="338"/>
      <c r="AC133" s="338"/>
      <c r="AD133" s="338"/>
      <c r="AE133" s="338"/>
      <c r="AF133" s="338"/>
      <c r="AG133" s="338"/>
      <c r="AH133" s="338"/>
      <c r="AI133" s="338"/>
      <c r="AJ133" s="338"/>
      <c r="AK133" s="338"/>
      <c r="AL133" s="338"/>
      <c r="AM133" s="338"/>
      <c r="AN133" s="338"/>
    </row>
    <row r="134" spans="1:40" ht="33.75" customHeight="1">
      <c r="A134" s="347" t="s">
        <v>280</v>
      </c>
      <c r="B134" s="347"/>
      <c r="C134" s="90"/>
      <c r="D134" s="91"/>
      <c r="E134" s="91"/>
      <c r="F134" s="348"/>
      <c r="G134" s="345"/>
      <c r="H134" s="345"/>
      <c r="I134" s="345"/>
      <c r="J134" s="345"/>
      <c r="K134" s="348"/>
      <c r="L134" s="345"/>
      <c r="M134" s="345"/>
      <c r="N134" s="345"/>
      <c r="O134" s="345"/>
      <c r="P134" s="348"/>
      <c r="Q134" s="345"/>
      <c r="R134" s="345"/>
      <c r="S134" s="345"/>
      <c r="T134" s="345"/>
      <c r="U134" s="345"/>
      <c r="V134" s="345"/>
      <c r="W134" s="338"/>
      <c r="X134" s="338"/>
      <c r="Y134" s="338"/>
      <c r="Z134" s="338"/>
      <c r="AA134" s="338"/>
      <c r="AB134" s="338"/>
      <c r="AC134" s="338"/>
      <c r="AD134" s="338"/>
      <c r="AE134" s="338"/>
      <c r="AF134" s="338"/>
      <c r="AG134" s="338"/>
      <c r="AH134" s="338"/>
      <c r="AI134" s="343"/>
      <c r="AJ134" s="338"/>
      <c r="AK134" s="338"/>
      <c r="AL134" s="338"/>
      <c r="AM134" s="338"/>
      <c r="AN134" s="338"/>
    </row>
    <row r="135" spans="1:40" ht="22.5" customHeight="1">
      <c r="A135" s="346" t="s">
        <v>328</v>
      </c>
      <c r="B135" s="347"/>
      <c r="C135" s="90">
        <v>0</v>
      </c>
      <c r="D135" s="89"/>
      <c r="E135" s="89"/>
      <c r="F135" s="342">
        <v>158772373</v>
      </c>
      <c r="G135" s="342"/>
      <c r="H135" s="342"/>
      <c r="I135" s="342"/>
      <c r="J135" s="342"/>
      <c r="K135" s="342"/>
      <c r="L135" s="342"/>
      <c r="M135" s="342"/>
      <c r="N135" s="342"/>
      <c r="O135" s="342"/>
      <c r="P135" s="352">
        <f>+C135+F135-K135</f>
        <v>158772373</v>
      </c>
      <c r="Q135" s="345"/>
      <c r="R135" s="345"/>
      <c r="S135" s="345"/>
      <c r="T135" s="345"/>
      <c r="U135" s="345"/>
      <c r="V135" s="345"/>
      <c r="W135" s="353"/>
      <c r="X135" s="338"/>
      <c r="Y135" s="338"/>
      <c r="Z135" s="338"/>
      <c r="AA135" s="338"/>
      <c r="AB135" s="338"/>
      <c r="AC135" s="338"/>
      <c r="AD135" s="338"/>
      <c r="AE135" s="338"/>
      <c r="AF135" s="338"/>
      <c r="AG135" s="338"/>
      <c r="AH135" s="338"/>
      <c r="AI135" s="338"/>
      <c r="AJ135" s="338"/>
      <c r="AK135" s="338"/>
      <c r="AL135" s="338"/>
      <c r="AM135" s="338"/>
      <c r="AN135" s="338"/>
    </row>
    <row r="136" spans="1:40" ht="22.5" customHeight="1">
      <c r="A136" s="346" t="s">
        <v>329</v>
      </c>
      <c r="B136" s="347"/>
      <c r="C136" s="93">
        <v>64022474911</v>
      </c>
      <c r="D136" s="89"/>
      <c r="E136" s="89"/>
      <c r="F136" s="342">
        <v>3880850637</v>
      </c>
      <c r="G136" s="342"/>
      <c r="H136" s="342"/>
      <c r="I136" s="342"/>
      <c r="J136" s="342"/>
      <c r="K136" s="342">
        <v>64386881869</v>
      </c>
      <c r="L136" s="342"/>
      <c r="M136" s="342"/>
      <c r="N136" s="342"/>
      <c r="O136" s="342"/>
      <c r="P136" s="352">
        <f>+C136+F136-K136</f>
        <v>3516443679</v>
      </c>
      <c r="Q136" s="345"/>
      <c r="R136" s="345"/>
      <c r="S136" s="345"/>
      <c r="T136" s="345"/>
      <c r="U136" s="345"/>
      <c r="V136" s="345"/>
      <c r="W136" s="353"/>
      <c r="X136" s="338"/>
      <c r="Y136" s="338"/>
      <c r="Z136" s="338"/>
      <c r="AA136" s="338"/>
      <c r="AB136" s="338"/>
      <c r="AC136" s="338"/>
      <c r="AD136" s="338"/>
      <c r="AE136" s="338"/>
      <c r="AF136" s="338"/>
      <c r="AG136" s="338"/>
      <c r="AH136" s="338"/>
      <c r="AI136" s="338"/>
      <c r="AJ136" s="338"/>
      <c r="AK136" s="338"/>
      <c r="AL136" s="338"/>
      <c r="AM136" s="338"/>
      <c r="AN136" s="338"/>
    </row>
    <row r="137" spans="1:43" ht="33" customHeight="1">
      <c r="A137" s="346" t="s">
        <v>317</v>
      </c>
      <c r="B137" s="347"/>
      <c r="C137" s="93">
        <v>7267782282</v>
      </c>
      <c r="D137" s="89"/>
      <c r="E137" s="89"/>
      <c r="F137" s="342">
        <v>10938209124</v>
      </c>
      <c r="G137" s="342"/>
      <c r="H137" s="342"/>
      <c r="I137" s="342"/>
      <c r="J137" s="342"/>
      <c r="K137" s="342">
        <v>11541735689</v>
      </c>
      <c r="L137" s="342"/>
      <c r="M137" s="342"/>
      <c r="N137" s="342"/>
      <c r="O137" s="342"/>
      <c r="P137" s="352">
        <f>+C137+F137-K137</f>
        <v>6664255717</v>
      </c>
      <c r="Q137" s="345"/>
      <c r="R137" s="345"/>
      <c r="S137" s="345"/>
      <c r="T137" s="345"/>
      <c r="U137" s="345"/>
      <c r="V137" s="345"/>
      <c r="W137" s="353"/>
      <c r="X137" s="338"/>
      <c r="Y137" s="338"/>
      <c r="Z137" s="338"/>
      <c r="AA137" s="338"/>
      <c r="AB137" s="338"/>
      <c r="AC137" s="338"/>
      <c r="AD137" s="338"/>
      <c r="AE137" s="338"/>
      <c r="AF137" s="338"/>
      <c r="AG137" s="338"/>
      <c r="AH137" s="338"/>
      <c r="AI137" s="338"/>
      <c r="AJ137" s="338"/>
      <c r="AK137" s="338"/>
      <c r="AL137" s="338"/>
      <c r="AM137" s="338"/>
      <c r="AN137" s="338"/>
      <c r="AQ137" s="214"/>
    </row>
    <row r="138" spans="1:40" ht="34.5" customHeight="1">
      <c r="A138" s="346" t="s">
        <v>318</v>
      </c>
      <c r="B138" s="347"/>
      <c r="C138" s="88">
        <v>-582658811</v>
      </c>
      <c r="D138" s="89"/>
      <c r="E138" s="89"/>
      <c r="F138" s="342"/>
      <c r="G138" s="342"/>
      <c r="H138" s="342"/>
      <c r="I138" s="342"/>
      <c r="J138" s="342"/>
      <c r="K138" s="342"/>
      <c r="L138" s="342"/>
      <c r="M138" s="342"/>
      <c r="N138" s="342"/>
      <c r="O138" s="342"/>
      <c r="P138" s="352">
        <f>+C138+F138-K138</f>
        <v>-582658811</v>
      </c>
      <c r="Q138" s="345"/>
      <c r="R138" s="345"/>
      <c r="S138" s="345"/>
      <c r="T138" s="345"/>
      <c r="U138" s="345"/>
      <c r="V138" s="345"/>
      <c r="W138" s="353"/>
      <c r="X138" s="338"/>
      <c r="Y138" s="338"/>
      <c r="Z138" s="338"/>
      <c r="AA138" s="338"/>
      <c r="AB138" s="338"/>
      <c r="AC138" s="338"/>
      <c r="AD138" s="338"/>
      <c r="AE138" s="338"/>
      <c r="AF138" s="338"/>
      <c r="AG138" s="338"/>
      <c r="AH138" s="338"/>
      <c r="AI138" s="338"/>
      <c r="AJ138" s="338"/>
      <c r="AK138" s="338"/>
      <c r="AL138" s="338"/>
      <c r="AM138" s="338"/>
      <c r="AN138" s="338"/>
    </row>
    <row r="139" spans="1:40" s="17" customFormat="1" ht="22.5" customHeight="1">
      <c r="A139" s="356" t="s">
        <v>281</v>
      </c>
      <c r="B139" s="357"/>
      <c r="C139" s="44">
        <f>+C128+C129+C136+C137+C138</f>
        <v>74880504726</v>
      </c>
      <c r="D139" s="45"/>
      <c r="E139" s="46">
        <f>+E131</f>
        <v>4103517911</v>
      </c>
      <c r="F139" s="349">
        <f>+F128+F129+F135+F136+F137+F138</f>
        <v>20752339434</v>
      </c>
      <c r="G139" s="350"/>
      <c r="H139" s="350"/>
      <c r="I139" s="350"/>
      <c r="J139" s="350"/>
      <c r="K139" s="349">
        <f>+K128+K129+K135+K136+K137+K138</f>
        <v>79553124858</v>
      </c>
      <c r="L139" s="350"/>
      <c r="M139" s="350"/>
      <c r="N139" s="350"/>
      <c r="O139" s="350"/>
      <c r="P139" s="349">
        <f>+P128+P129+P135+P136+P137+P138</f>
        <v>16079719302</v>
      </c>
      <c r="Q139" s="350"/>
      <c r="R139" s="350"/>
      <c r="S139" s="350"/>
      <c r="T139" s="350"/>
      <c r="U139" s="350"/>
      <c r="V139" s="350"/>
      <c r="W139" s="349">
        <f>+W128</f>
        <v>0</v>
      </c>
      <c r="X139" s="350"/>
      <c r="Y139" s="350"/>
      <c r="Z139" s="350"/>
      <c r="AA139" s="350"/>
      <c r="AB139" s="350"/>
      <c r="AC139" s="350"/>
      <c r="AD139" s="350"/>
      <c r="AE139" s="350"/>
      <c r="AF139" s="351">
        <f>+AF131</f>
        <v>4103517911</v>
      </c>
      <c r="AG139" s="351"/>
      <c r="AH139" s="351"/>
      <c r="AI139" s="354"/>
      <c r="AJ139" s="355"/>
      <c r="AK139" s="355"/>
      <c r="AL139" s="355"/>
      <c r="AM139" s="355"/>
      <c r="AN139" s="355"/>
    </row>
    <row r="140" spans="1:40" s="17" customFormat="1" ht="22.5" customHeight="1">
      <c r="A140" s="39"/>
      <c r="B140" s="40"/>
      <c r="C140" s="41"/>
      <c r="D140" s="42"/>
      <c r="E140" s="42"/>
      <c r="F140" s="43"/>
      <c r="G140" s="47"/>
      <c r="H140" s="36"/>
      <c r="I140" s="36"/>
      <c r="J140" s="36"/>
      <c r="K140" s="43"/>
      <c r="L140" s="36"/>
      <c r="M140" s="36"/>
      <c r="N140" s="36"/>
      <c r="O140" s="47"/>
      <c r="P140" s="43"/>
      <c r="Q140" s="36"/>
      <c r="R140" s="36"/>
      <c r="S140" s="36"/>
      <c r="T140" s="36"/>
      <c r="U140" s="36"/>
      <c r="V140" s="94"/>
      <c r="W140" s="43"/>
      <c r="X140" s="36"/>
      <c r="Y140" s="36"/>
      <c r="Z140" s="36"/>
      <c r="AA140" s="36"/>
      <c r="AB140" s="47"/>
      <c r="AC140" s="36"/>
      <c r="AD140" s="36"/>
      <c r="AE140" s="36"/>
      <c r="AF140" s="36"/>
      <c r="AG140" s="36"/>
      <c r="AH140" s="36"/>
      <c r="AI140" s="43"/>
      <c r="AJ140" s="36"/>
      <c r="AK140" s="36"/>
      <c r="AL140" s="57"/>
      <c r="AM140" s="36"/>
      <c r="AN140" s="36"/>
    </row>
    <row r="141" spans="1:40" ht="17.25" customHeight="1">
      <c r="A141" s="280" t="s">
        <v>308</v>
      </c>
      <c r="B141" s="280"/>
      <c r="C141" s="280"/>
      <c r="D141" s="280"/>
      <c r="E141" s="280"/>
      <c r="F141" s="280"/>
      <c r="G141" s="280"/>
      <c r="H141" s="280"/>
      <c r="I141" s="280"/>
      <c r="J141" s="280"/>
      <c r="K141" s="280"/>
      <c r="L141" s="280"/>
      <c r="M141" s="280"/>
      <c r="N141" s="280"/>
      <c r="O141" s="280"/>
      <c r="P141" s="280"/>
      <c r="Q141" s="280"/>
      <c r="R141" s="280"/>
      <c r="S141" s="280"/>
      <c r="T141" s="280"/>
      <c r="U141" s="280"/>
      <c r="V141" s="280"/>
      <c r="W141" s="280"/>
      <c r="X141" s="280"/>
      <c r="Y141" s="280"/>
      <c r="Z141" s="280"/>
      <c r="AA141" s="280"/>
      <c r="AB141" s="280"/>
      <c r="AC141" s="280"/>
      <c r="AD141" s="280"/>
      <c r="AE141" s="280"/>
      <c r="AF141" s="280"/>
      <c r="AG141" s="280"/>
      <c r="AH141" s="280"/>
      <c r="AI141" s="280"/>
      <c r="AJ141" s="280"/>
      <c r="AK141" s="280"/>
      <c r="AL141" s="280"/>
      <c r="AM141" s="280"/>
      <c r="AN141" s="280"/>
    </row>
    <row r="142" spans="1:40" ht="2.25" customHeight="1">
      <c r="A142" s="262"/>
      <c r="B142" s="262"/>
      <c r="C142" s="262"/>
      <c r="D142" s="262"/>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2"/>
      <c r="AE142" s="262"/>
      <c r="AF142" s="262"/>
      <c r="AG142" s="262"/>
      <c r="AH142" s="262"/>
      <c r="AI142" s="262"/>
      <c r="AJ142" s="262"/>
      <c r="AK142" s="262"/>
      <c r="AL142" s="262"/>
      <c r="AM142" s="262"/>
      <c r="AN142" s="262"/>
    </row>
    <row r="143" spans="1:40" ht="18.75" customHeight="1">
      <c r="A143" s="302" t="s">
        <v>95</v>
      </c>
      <c r="B143" s="302"/>
      <c r="C143" s="302"/>
      <c r="D143" s="302"/>
      <c r="E143" s="302"/>
      <c r="F143" s="302"/>
      <c r="G143" s="302"/>
      <c r="H143" s="302"/>
      <c r="I143" s="302"/>
      <c r="J143" s="302"/>
      <c r="K143" s="302"/>
      <c r="L143" s="302"/>
      <c r="M143" s="302"/>
      <c r="N143" s="302"/>
      <c r="O143" s="302"/>
      <c r="P143" s="302"/>
      <c r="Q143" s="302"/>
      <c r="R143" s="302"/>
      <c r="S143" s="302"/>
      <c r="T143" s="302" t="s">
        <v>340</v>
      </c>
      <c r="U143" s="302"/>
      <c r="V143" s="302"/>
      <c r="W143" s="302"/>
      <c r="X143" s="302"/>
      <c r="Y143" s="302"/>
      <c r="Z143" s="302"/>
      <c r="AA143" s="302"/>
      <c r="AB143" s="302"/>
      <c r="AC143" s="302"/>
      <c r="AD143" s="302"/>
      <c r="AE143" s="302"/>
      <c r="AF143" s="302" t="s">
        <v>226</v>
      </c>
      <c r="AG143" s="302"/>
      <c r="AH143" s="302"/>
      <c r="AI143" s="302"/>
      <c r="AJ143" s="302"/>
      <c r="AK143" s="302"/>
      <c r="AL143" s="302"/>
      <c r="AM143" s="302"/>
      <c r="AN143" s="302"/>
    </row>
    <row r="144" spans="1:40" ht="18.75" customHeight="1">
      <c r="A144" s="306" t="s">
        <v>282</v>
      </c>
      <c r="B144" s="306"/>
      <c r="C144" s="306"/>
      <c r="D144" s="306"/>
      <c r="E144" s="306"/>
      <c r="F144" s="306"/>
      <c r="G144" s="306"/>
      <c r="H144" s="306"/>
      <c r="I144" s="306"/>
      <c r="J144" s="306"/>
      <c r="K144" s="306"/>
      <c r="L144" s="306"/>
      <c r="M144" s="306"/>
      <c r="N144" s="306"/>
      <c r="O144" s="306"/>
      <c r="P144" s="306"/>
      <c r="Q144" s="306"/>
      <c r="R144" s="306"/>
      <c r="S144" s="306"/>
      <c r="T144" s="310">
        <v>378850234</v>
      </c>
      <c r="U144" s="310"/>
      <c r="V144" s="310"/>
      <c r="W144" s="310"/>
      <c r="X144" s="310"/>
      <c r="Y144" s="310"/>
      <c r="Z144" s="310"/>
      <c r="AA144" s="310"/>
      <c r="AB144" s="310"/>
      <c r="AC144" s="310"/>
      <c r="AD144" s="310"/>
      <c r="AE144" s="310"/>
      <c r="AF144" s="310">
        <v>378850234</v>
      </c>
      <c r="AG144" s="310"/>
      <c r="AH144" s="310"/>
      <c r="AI144" s="310"/>
      <c r="AJ144" s="310"/>
      <c r="AK144" s="310"/>
      <c r="AL144" s="310"/>
      <c r="AM144" s="310"/>
      <c r="AN144" s="310"/>
    </row>
    <row r="145" spans="1:40" ht="18.75" customHeight="1">
      <c r="A145" s="306" t="s">
        <v>283</v>
      </c>
      <c r="B145" s="306"/>
      <c r="C145" s="306"/>
      <c r="D145" s="306"/>
      <c r="E145" s="306"/>
      <c r="F145" s="306"/>
      <c r="G145" s="306"/>
      <c r="H145" s="306"/>
      <c r="I145" s="306"/>
      <c r="J145" s="306"/>
      <c r="K145" s="306"/>
      <c r="L145" s="306"/>
      <c r="M145" s="306"/>
      <c r="N145" s="306"/>
      <c r="O145" s="306"/>
      <c r="P145" s="306"/>
      <c r="Q145" s="306"/>
      <c r="R145" s="306"/>
      <c r="S145" s="306"/>
      <c r="T145" s="310">
        <v>0</v>
      </c>
      <c r="U145" s="310"/>
      <c r="V145" s="310"/>
      <c r="W145" s="310"/>
      <c r="X145" s="310"/>
      <c r="Y145" s="310"/>
      <c r="Z145" s="310"/>
      <c r="AA145" s="310"/>
      <c r="AB145" s="310"/>
      <c r="AC145" s="310"/>
      <c r="AD145" s="310"/>
      <c r="AE145" s="310"/>
      <c r="AF145" s="310">
        <v>0</v>
      </c>
      <c r="AG145" s="310"/>
      <c r="AH145" s="310"/>
      <c r="AI145" s="310"/>
      <c r="AJ145" s="310"/>
      <c r="AK145" s="310"/>
      <c r="AL145" s="310"/>
      <c r="AM145" s="310"/>
      <c r="AN145" s="310"/>
    </row>
    <row r="146" spans="1:40" ht="18.75" customHeight="1">
      <c r="A146" s="305" t="s">
        <v>327</v>
      </c>
      <c r="B146" s="306"/>
      <c r="C146" s="306"/>
      <c r="D146" s="306"/>
      <c r="E146" s="306"/>
      <c r="F146" s="306"/>
      <c r="G146" s="306"/>
      <c r="H146" s="306"/>
      <c r="I146" s="306"/>
      <c r="J146" s="306"/>
      <c r="K146" s="306"/>
      <c r="L146" s="306"/>
      <c r="M146" s="306"/>
      <c r="N146" s="306"/>
      <c r="O146" s="306"/>
      <c r="P146" s="306"/>
      <c r="Q146" s="306"/>
      <c r="R146" s="306"/>
      <c r="S146" s="306"/>
      <c r="T146" s="358">
        <v>-10541352</v>
      </c>
      <c r="U146" s="358"/>
      <c r="V146" s="358"/>
      <c r="W146" s="358"/>
      <c r="X146" s="358"/>
      <c r="Y146" s="358"/>
      <c r="Z146" s="358"/>
      <c r="AA146" s="358"/>
      <c r="AB146" s="358"/>
      <c r="AC146" s="358"/>
      <c r="AD146" s="358"/>
      <c r="AE146" s="358"/>
      <c r="AF146" s="358">
        <v>0</v>
      </c>
      <c r="AG146" s="358"/>
      <c r="AH146" s="358"/>
      <c r="AI146" s="358"/>
      <c r="AJ146" s="358"/>
      <c r="AK146" s="358"/>
      <c r="AL146" s="358"/>
      <c r="AM146" s="358"/>
      <c r="AN146" s="358"/>
    </row>
    <row r="147" spans="1:40" ht="18.75" customHeight="1">
      <c r="A147" s="306" t="s">
        <v>284</v>
      </c>
      <c r="B147" s="306"/>
      <c r="C147" s="306"/>
      <c r="D147" s="306"/>
      <c r="E147" s="306"/>
      <c r="F147" s="306"/>
      <c r="G147" s="306"/>
      <c r="H147" s="306"/>
      <c r="I147" s="306"/>
      <c r="J147" s="306"/>
      <c r="K147" s="306"/>
      <c r="L147" s="306"/>
      <c r="M147" s="306"/>
      <c r="N147" s="306"/>
      <c r="O147" s="306"/>
      <c r="P147" s="306"/>
      <c r="Q147" s="306"/>
      <c r="R147" s="306"/>
      <c r="S147" s="306"/>
      <c r="T147" s="358">
        <v>19869910</v>
      </c>
      <c r="U147" s="358"/>
      <c r="V147" s="358"/>
      <c r="W147" s="358"/>
      <c r="X147" s="358"/>
      <c r="Y147" s="358"/>
      <c r="Z147" s="358"/>
      <c r="AA147" s="358"/>
      <c r="AB147" s="358"/>
      <c r="AC147" s="358"/>
      <c r="AD147" s="358"/>
      <c r="AE147" s="358"/>
      <c r="AF147" s="358">
        <v>0</v>
      </c>
      <c r="AG147" s="358"/>
      <c r="AH147" s="358"/>
      <c r="AI147" s="358"/>
      <c r="AJ147" s="358"/>
      <c r="AK147" s="358"/>
      <c r="AL147" s="358"/>
      <c r="AM147" s="358"/>
      <c r="AN147" s="358"/>
    </row>
    <row r="148" spans="1:40" ht="18.75" customHeight="1">
      <c r="A148" s="306" t="s">
        <v>285</v>
      </c>
      <c r="B148" s="306"/>
      <c r="C148" s="306"/>
      <c r="D148" s="306"/>
      <c r="E148" s="306"/>
      <c r="F148" s="306"/>
      <c r="G148" s="306"/>
      <c r="H148" s="306"/>
      <c r="I148" s="306"/>
      <c r="J148" s="306"/>
      <c r="K148" s="306"/>
      <c r="L148" s="306"/>
      <c r="M148" s="306"/>
      <c r="N148" s="306"/>
      <c r="O148" s="306"/>
      <c r="P148" s="306"/>
      <c r="Q148" s="306"/>
      <c r="R148" s="306"/>
      <c r="S148" s="306"/>
      <c r="T148" s="310">
        <v>0</v>
      </c>
      <c r="U148" s="310"/>
      <c r="V148" s="310"/>
      <c r="W148" s="310"/>
      <c r="X148" s="310"/>
      <c r="Y148" s="310"/>
      <c r="Z148" s="310"/>
      <c r="AA148" s="310"/>
      <c r="AB148" s="310"/>
      <c r="AC148" s="310"/>
      <c r="AD148" s="310"/>
      <c r="AE148" s="310"/>
      <c r="AF148" s="310"/>
      <c r="AG148" s="310"/>
      <c r="AH148" s="310"/>
      <c r="AI148" s="310"/>
      <c r="AJ148" s="310"/>
      <c r="AK148" s="310"/>
      <c r="AL148" s="310"/>
      <c r="AM148" s="310"/>
      <c r="AN148" s="310"/>
    </row>
    <row r="149" spans="1:40" ht="18.75" customHeight="1">
      <c r="A149" s="306" t="s">
        <v>286</v>
      </c>
      <c r="B149" s="306"/>
      <c r="C149" s="306"/>
      <c r="D149" s="306"/>
      <c r="E149" s="306"/>
      <c r="F149" s="306"/>
      <c r="G149" s="306"/>
      <c r="H149" s="306"/>
      <c r="I149" s="306"/>
      <c r="J149" s="306"/>
      <c r="K149" s="306"/>
      <c r="L149" s="306"/>
      <c r="M149" s="306"/>
      <c r="N149" s="306"/>
      <c r="O149" s="306"/>
      <c r="P149" s="306"/>
      <c r="Q149" s="306"/>
      <c r="R149" s="306"/>
      <c r="S149" s="306"/>
      <c r="T149" s="310">
        <v>0</v>
      </c>
      <c r="U149" s="310"/>
      <c r="V149" s="310"/>
      <c r="W149" s="310"/>
      <c r="X149" s="310"/>
      <c r="Y149" s="310"/>
      <c r="Z149" s="310"/>
      <c r="AA149" s="310"/>
      <c r="AB149" s="310"/>
      <c r="AC149" s="310"/>
      <c r="AD149" s="310"/>
      <c r="AE149" s="310"/>
      <c r="AF149" s="310">
        <v>0</v>
      </c>
      <c r="AG149" s="310"/>
      <c r="AH149" s="310"/>
      <c r="AI149" s="310"/>
      <c r="AJ149" s="310"/>
      <c r="AK149" s="310"/>
      <c r="AL149" s="310"/>
      <c r="AM149" s="310"/>
      <c r="AN149" s="310"/>
    </row>
    <row r="150" spans="1:40" ht="18.75" customHeight="1">
      <c r="A150" s="306" t="s">
        <v>287</v>
      </c>
      <c r="B150" s="306"/>
      <c r="C150" s="306"/>
      <c r="D150" s="306"/>
      <c r="E150" s="306"/>
      <c r="F150" s="306"/>
      <c r="G150" s="306"/>
      <c r="H150" s="306"/>
      <c r="I150" s="306"/>
      <c r="J150" s="306"/>
      <c r="K150" s="306"/>
      <c r="L150" s="306"/>
      <c r="M150" s="306"/>
      <c r="N150" s="306"/>
      <c r="O150" s="306"/>
      <c r="P150" s="306"/>
      <c r="Q150" s="306"/>
      <c r="R150" s="306"/>
      <c r="S150" s="306"/>
      <c r="T150" s="358">
        <v>1596561626</v>
      </c>
      <c r="U150" s="358"/>
      <c r="V150" s="358"/>
      <c r="W150" s="358"/>
      <c r="X150" s="358"/>
      <c r="Y150" s="358"/>
      <c r="Z150" s="358"/>
      <c r="AA150" s="358"/>
      <c r="AB150" s="358"/>
      <c r="AC150" s="358"/>
      <c r="AD150" s="358"/>
      <c r="AE150" s="358"/>
      <c r="AF150" s="358">
        <v>1610837562</v>
      </c>
      <c r="AG150" s="358"/>
      <c r="AH150" s="358"/>
      <c r="AI150" s="358"/>
      <c r="AJ150" s="358"/>
      <c r="AK150" s="358"/>
      <c r="AL150" s="358"/>
      <c r="AM150" s="358"/>
      <c r="AN150" s="358"/>
    </row>
    <row r="151" spans="1:40" s="17" customFormat="1" ht="18.75" customHeight="1">
      <c r="A151" s="303" t="s">
        <v>231</v>
      </c>
      <c r="B151" s="303"/>
      <c r="C151" s="303"/>
      <c r="D151" s="303"/>
      <c r="E151" s="303"/>
      <c r="F151" s="303"/>
      <c r="G151" s="303"/>
      <c r="H151" s="303"/>
      <c r="I151" s="303"/>
      <c r="J151" s="303"/>
      <c r="K151" s="303"/>
      <c r="L151" s="303"/>
      <c r="M151" s="303"/>
      <c r="N151" s="303"/>
      <c r="O151" s="303"/>
      <c r="P151" s="303"/>
      <c r="Q151" s="303"/>
      <c r="R151" s="303"/>
      <c r="S151" s="303"/>
      <c r="T151" s="311">
        <f>+T144+T146+T147+T150</f>
        <v>1984740418</v>
      </c>
      <c r="U151" s="311"/>
      <c r="V151" s="311"/>
      <c r="W151" s="311"/>
      <c r="X151" s="311"/>
      <c r="Y151" s="311"/>
      <c r="Z151" s="311"/>
      <c r="AA151" s="311"/>
      <c r="AB151" s="311"/>
      <c r="AC151" s="311"/>
      <c r="AD151" s="311"/>
      <c r="AE151" s="311"/>
      <c r="AF151" s="311">
        <f>+AF150+AF147+AF146+AF144</f>
        <v>1989687796</v>
      </c>
      <c r="AG151" s="311"/>
      <c r="AH151" s="311"/>
      <c r="AI151" s="311"/>
      <c r="AJ151" s="311"/>
      <c r="AK151" s="311"/>
      <c r="AL151" s="311"/>
      <c r="AM151" s="311"/>
      <c r="AN151" s="311"/>
    </row>
    <row r="152" spans="1:40" ht="15.75" customHeight="1">
      <c r="A152" s="262"/>
      <c r="B152" s="262"/>
      <c r="C152" s="262"/>
      <c r="D152" s="262"/>
      <c r="E152" s="262"/>
      <c r="F152" s="262"/>
      <c r="G152" s="262"/>
      <c r="H152" s="262"/>
      <c r="I152" s="262"/>
      <c r="J152" s="262"/>
      <c r="K152" s="262"/>
      <c r="L152" s="262"/>
      <c r="M152" s="262"/>
      <c r="N152" s="262"/>
      <c r="O152" s="262"/>
      <c r="P152" s="262"/>
      <c r="Q152" s="262"/>
      <c r="R152" s="262"/>
      <c r="S152" s="262"/>
      <c r="T152" s="262"/>
      <c r="U152" s="262"/>
      <c r="V152" s="262"/>
      <c r="W152" s="262"/>
      <c r="X152" s="262"/>
      <c r="Y152" s="262"/>
      <c r="Z152" s="262"/>
      <c r="AA152" s="262"/>
      <c r="AB152" s="262"/>
      <c r="AC152" s="262"/>
      <c r="AD152" s="262"/>
      <c r="AE152" s="262"/>
      <c r="AF152" s="262"/>
      <c r="AG152" s="262"/>
      <c r="AH152" s="262"/>
      <c r="AI152" s="262"/>
      <c r="AJ152" s="262"/>
      <c r="AK152" s="262"/>
      <c r="AL152" s="262"/>
      <c r="AM152" s="262"/>
      <c r="AN152" s="262"/>
    </row>
    <row r="153" spans="1:40" ht="19.5" customHeight="1">
      <c r="A153" s="17" t="s">
        <v>288</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row>
    <row r="154" spans="1:40" ht="19.5" customHeight="1">
      <c r="A154" s="302" t="s">
        <v>95</v>
      </c>
      <c r="B154" s="302"/>
      <c r="C154" s="302"/>
      <c r="D154" s="302"/>
      <c r="E154" s="302"/>
      <c r="F154" s="302"/>
      <c r="G154" s="302"/>
      <c r="H154" s="302"/>
      <c r="I154" s="302"/>
      <c r="J154" s="302"/>
      <c r="K154" s="302"/>
      <c r="L154" s="302"/>
      <c r="M154" s="302"/>
      <c r="N154" s="302"/>
      <c r="O154" s="302"/>
      <c r="P154" s="302"/>
      <c r="Q154" s="302"/>
      <c r="R154" s="302"/>
      <c r="S154" s="302"/>
      <c r="T154" s="302" t="s">
        <v>339</v>
      </c>
      <c r="U154" s="302"/>
      <c r="V154" s="302"/>
      <c r="W154" s="302"/>
      <c r="X154" s="302"/>
      <c r="Y154" s="302"/>
      <c r="Z154" s="302"/>
      <c r="AA154" s="302"/>
      <c r="AB154" s="302"/>
      <c r="AC154" s="302"/>
      <c r="AD154" s="302"/>
      <c r="AE154" s="302"/>
      <c r="AF154" s="302" t="s">
        <v>226</v>
      </c>
      <c r="AG154" s="302"/>
      <c r="AH154" s="302"/>
      <c r="AI154" s="302"/>
      <c r="AJ154" s="302"/>
      <c r="AK154" s="302"/>
      <c r="AL154" s="302"/>
      <c r="AM154" s="302"/>
      <c r="AN154" s="302"/>
    </row>
    <row r="155" spans="1:40" ht="19.5" customHeight="1">
      <c r="A155" s="305" t="s">
        <v>289</v>
      </c>
      <c r="B155" s="306"/>
      <c r="C155" s="306"/>
      <c r="D155" s="306"/>
      <c r="E155" s="306"/>
      <c r="F155" s="306"/>
      <c r="G155" s="306"/>
      <c r="H155" s="306"/>
      <c r="I155" s="306"/>
      <c r="J155" s="306"/>
      <c r="K155" s="306"/>
      <c r="L155" s="306"/>
      <c r="M155" s="306"/>
      <c r="N155" s="306"/>
      <c r="O155" s="306"/>
      <c r="P155" s="306"/>
      <c r="Q155" s="306"/>
      <c r="R155" s="306"/>
      <c r="S155" s="306"/>
      <c r="T155" s="310"/>
      <c r="U155" s="310"/>
      <c r="V155" s="310"/>
      <c r="W155" s="310"/>
      <c r="X155" s="310"/>
      <c r="Y155" s="310"/>
      <c r="Z155" s="310"/>
      <c r="AA155" s="310"/>
      <c r="AB155" s="310"/>
      <c r="AC155" s="310"/>
      <c r="AD155" s="310"/>
      <c r="AE155" s="310"/>
      <c r="AF155" s="358"/>
      <c r="AG155" s="358"/>
      <c r="AH155" s="358"/>
      <c r="AI155" s="358"/>
      <c r="AJ155" s="358"/>
      <c r="AK155" s="358"/>
      <c r="AL155" s="358"/>
      <c r="AM155" s="358"/>
      <c r="AN155" s="358"/>
    </row>
    <row r="156" spans="1:40" ht="19.5" customHeight="1">
      <c r="A156" s="305" t="s">
        <v>290</v>
      </c>
      <c r="B156" s="306"/>
      <c r="C156" s="306"/>
      <c r="D156" s="306"/>
      <c r="E156" s="306"/>
      <c r="F156" s="306"/>
      <c r="G156" s="306"/>
      <c r="H156" s="306"/>
      <c r="I156" s="306"/>
      <c r="J156" s="306"/>
      <c r="K156" s="306"/>
      <c r="L156" s="306"/>
      <c r="M156" s="306"/>
      <c r="N156" s="306"/>
      <c r="O156" s="306"/>
      <c r="P156" s="306"/>
      <c r="Q156" s="306"/>
      <c r="R156" s="306"/>
      <c r="S156" s="306"/>
      <c r="T156" s="310"/>
      <c r="U156" s="310"/>
      <c r="V156" s="310"/>
      <c r="W156" s="310"/>
      <c r="X156" s="310"/>
      <c r="Y156" s="310"/>
      <c r="Z156" s="310"/>
      <c r="AA156" s="310"/>
      <c r="AB156" s="310"/>
      <c r="AC156" s="310"/>
      <c r="AD156" s="310"/>
      <c r="AE156" s="310"/>
      <c r="AF156" s="358"/>
      <c r="AG156" s="358"/>
      <c r="AH156" s="358"/>
      <c r="AI156" s="358"/>
      <c r="AJ156" s="358"/>
      <c r="AK156" s="358"/>
      <c r="AL156" s="358"/>
      <c r="AM156" s="358"/>
      <c r="AN156" s="358"/>
    </row>
    <row r="157" spans="1:40" ht="19.5" customHeight="1">
      <c r="A157" s="305" t="s">
        <v>291</v>
      </c>
      <c r="B157" s="305"/>
      <c r="C157" s="305"/>
      <c r="D157" s="305"/>
      <c r="E157" s="305"/>
      <c r="F157" s="305"/>
      <c r="G157" s="305"/>
      <c r="H157" s="305"/>
      <c r="I157" s="305"/>
      <c r="J157" s="305"/>
      <c r="K157" s="305"/>
      <c r="L157" s="305"/>
      <c r="M157" s="305"/>
      <c r="N157" s="305"/>
      <c r="O157" s="305"/>
      <c r="P157" s="305"/>
      <c r="Q157" s="305"/>
      <c r="R157" s="305"/>
      <c r="S157" s="305"/>
      <c r="T157" s="358">
        <v>0</v>
      </c>
      <c r="U157" s="358"/>
      <c r="V157" s="358"/>
      <c r="W157" s="358"/>
      <c r="X157" s="358"/>
      <c r="Y157" s="358"/>
      <c r="Z157" s="358"/>
      <c r="AA157" s="358"/>
      <c r="AB157" s="358"/>
      <c r="AC157" s="358"/>
      <c r="AD157" s="358"/>
      <c r="AE157" s="358"/>
      <c r="AF157" s="358">
        <v>0</v>
      </c>
      <c r="AG157" s="358"/>
      <c r="AH157" s="358"/>
      <c r="AI157" s="358"/>
      <c r="AJ157" s="358"/>
      <c r="AK157" s="358"/>
      <c r="AL157" s="358"/>
      <c r="AM157" s="358"/>
      <c r="AN157" s="358"/>
    </row>
    <row r="158" spans="1:40" ht="19.5" customHeight="1">
      <c r="A158" s="305" t="s">
        <v>292</v>
      </c>
      <c r="B158" s="306"/>
      <c r="C158" s="306"/>
      <c r="D158" s="306"/>
      <c r="E158" s="306"/>
      <c r="F158" s="306"/>
      <c r="G158" s="306"/>
      <c r="H158" s="306"/>
      <c r="I158" s="306"/>
      <c r="J158" s="306"/>
      <c r="K158" s="306"/>
      <c r="L158" s="306"/>
      <c r="M158" s="306"/>
      <c r="N158" s="306"/>
      <c r="O158" s="306"/>
      <c r="P158" s="306"/>
      <c r="Q158" s="306"/>
      <c r="R158" s="306"/>
      <c r="S158" s="306"/>
      <c r="T158" s="358">
        <v>0</v>
      </c>
      <c r="U158" s="358"/>
      <c r="V158" s="358"/>
      <c r="W158" s="358"/>
      <c r="X158" s="358"/>
      <c r="Y158" s="358"/>
      <c r="Z158" s="358"/>
      <c r="AA158" s="358"/>
      <c r="AB158" s="358"/>
      <c r="AC158" s="358"/>
      <c r="AD158" s="358"/>
      <c r="AE158" s="358"/>
      <c r="AF158" s="358">
        <v>0</v>
      </c>
      <c r="AG158" s="358"/>
      <c r="AH158" s="358"/>
      <c r="AI158" s="358"/>
      <c r="AJ158" s="358"/>
      <c r="AK158" s="358"/>
      <c r="AL158" s="358"/>
      <c r="AM158" s="358"/>
      <c r="AN158" s="358"/>
    </row>
    <row r="159" spans="1:40" ht="19.5" customHeight="1">
      <c r="A159" s="305" t="s">
        <v>293</v>
      </c>
      <c r="B159" s="306"/>
      <c r="C159" s="306"/>
      <c r="D159" s="306"/>
      <c r="E159" s="306"/>
      <c r="F159" s="306"/>
      <c r="G159" s="306"/>
      <c r="H159" s="306"/>
      <c r="I159" s="306"/>
      <c r="J159" s="306"/>
      <c r="K159" s="306"/>
      <c r="L159" s="306"/>
      <c r="M159" s="306"/>
      <c r="N159" s="306"/>
      <c r="O159" s="306"/>
      <c r="P159" s="306"/>
      <c r="Q159" s="306"/>
      <c r="R159" s="306"/>
      <c r="S159" s="306"/>
      <c r="T159" s="310">
        <v>978431068</v>
      </c>
      <c r="U159" s="310"/>
      <c r="V159" s="310"/>
      <c r="W159" s="310"/>
      <c r="X159" s="310"/>
      <c r="Y159" s="310"/>
      <c r="Z159" s="310"/>
      <c r="AA159" s="310"/>
      <c r="AB159" s="310"/>
      <c r="AC159" s="310"/>
      <c r="AD159" s="310"/>
      <c r="AE159" s="310"/>
      <c r="AF159" s="310">
        <v>5837675333</v>
      </c>
      <c r="AG159" s="310"/>
      <c r="AH159" s="310"/>
      <c r="AI159" s="310"/>
      <c r="AJ159" s="310"/>
      <c r="AK159" s="310"/>
      <c r="AL159" s="310"/>
      <c r="AM159" s="310"/>
      <c r="AN159" s="310"/>
    </row>
    <row r="160" spans="1:40" ht="19.5" customHeight="1">
      <c r="A160" s="303" t="s">
        <v>231</v>
      </c>
      <c r="B160" s="303"/>
      <c r="C160" s="303"/>
      <c r="D160" s="303"/>
      <c r="E160" s="303"/>
      <c r="F160" s="303"/>
      <c r="G160" s="303"/>
      <c r="H160" s="303"/>
      <c r="I160" s="303"/>
      <c r="J160" s="303"/>
      <c r="K160" s="303"/>
      <c r="L160" s="303"/>
      <c r="M160" s="303"/>
      <c r="N160" s="303"/>
      <c r="O160" s="303"/>
      <c r="P160" s="303"/>
      <c r="Q160" s="303"/>
      <c r="R160" s="303"/>
      <c r="S160" s="303"/>
      <c r="T160" s="311">
        <f>SUM(T155:AE159)</f>
        <v>978431068</v>
      </c>
      <c r="U160" s="311"/>
      <c r="V160" s="311"/>
      <c r="W160" s="311"/>
      <c r="X160" s="311"/>
      <c r="Y160" s="311"/>
      <c r="Z160" s="311"/>
      <c r="AA160" s="311"/>
      <c r="AB160" s="311"/>
      <c r="AC160" s="311"/>
      <c r="AD160" s="311"/>
      <c r="AE160" s="311"/>
      <c r="AF160" s="311">
        <f>SUM(AF155:AN159)</f>
        <v>5837675333</v>
      </c>
      <c r="AG160" s="311"/>
      <c r="AH160" s="311"/>
      <c r="AI160" s="311"/>
      <c r="AJ160" s="311"/>
      <c r="AK160" s="311"/>
      <c r="AL160" s="311"/>
      <c r="AM160" s="311"/>
      <c r="AN160" s="311"/>
    </row>
    <row r="161" spans="1:40" ht="19.5" customHeight="1">
      <c r="A161" s="18"/>
      <c r="B161" s="18"/>
      <c r="C161" s="18"/>
      <c r="D161" s="18"/>
      <c r="E161" s="18"/>
      <c r="F161" s="18"/>
      <c r="G161" s="18"/>
      <c r="H161" s="18"/>
      <c r="I161" s="18"/>
      <c r="J161" s="18"/>
      <c r="K161" s="18"/>
      <c r="L161" s="18"/>
      <c r="M161" s="18"/>
      <c r="N161" s="18"/>
      <c r="O161" s="18"/>
      <c r="P161" s="18"/>
      <c r="Q161" s="18"/>
      <c r="R161" s="18"/>
      <c r="S161" s="18"/>
      <c r="T161" s="7"/>
      <c r="U161" s="7"/>
      <c r="V161" s="7"/>
      <c r="W161" s="7"/>
      <c r="X161" s="7"/>
      <c r="Y161" s="7"/>
      <c r="Z161" s="7"/>
      <c r="AA161" s="7"/>
      <c r="AB161" s="7"/>
      <c r="AC161" s="7"/>
      <c r="AD161" s="7"/>
      <c r="AE161" s="7"/>
      <c r="AF161" s="7"/>
      <c r="AG161" s="7"/>
      <c r="AH161" s="7"/>
      <c r="AI161" s="7"/>
      <c r="AJ161" s="7"/>
      <c r="AK161" s="7"/>
      <c r="AL161" s="7"/>
      <c r="AM161" s="7"/>
      <c r="AN161" s="7"/>
    </row>
    <row r="162" spans="1:40" ht="15.75" customHeight="1">
      <c r="A162" s="333" t="s">
        <v>309</v>
      </c>
      <c r="B162" s="333"/>
      <c r="C162" s="333"/>
      <c r="D162" s="333"/>
      <c r="E162" s="333"/>
      <c r="F162" s="333"/>
      <c r="G162" s="333"/>
      <c r="H162" s="333"/>
      <c r="I162" s="333"/>
      <c r="J162" s="333"/>
      <c r="K162" s="333"/>
      <c r="L162" s="333"/>
      <c r="M162" s="333"/>
      <c r="N162" s="333"/>
      <c r="O162" s="333"/>
      <c r="P162" s="333"/>
      <c r="Q162" s="333"/>
      <c r="R162" s="333"/>
      <c r="S162" s="333"/>
      <c r="T162" s="333"/>
      <c r="U162" s="333"/>
      <c r="V162" s="333"/>
      <c r="W162" s="333"/>
      <c r="X162" s="333"/>
      <c r="Y162" s="333"/>
      <c r="Z162" s="333"/>
      <c r="AA162" s="333"/>
      <c r="AB162" s="333"/>
      <c r="AC162" s="7"/>
      <c r="AD162" s="7"/>
      <c r="AE162" s="7"/>
      <c r="AF162" s="7"/>
      <c r="AG162" s="7"/>
      <c r="AH162" s="7"/>
      <c r="AI162" s="7"/>
      <c r="AJ162" s="7"/>
      <c r="AK162" s="7"/>
      <c r="AL162" s="7"/>
      <c r="AM162" s="7"/>
      <c r="AN162" s="7"/>
    </row>
    <row r="163" spans="1:40" ht="15.75" customHeight="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7"/>
      <c r="AD163" s="7"/>
      <c r="AE163" s="7"/>
      <c r="AF163" s="7"/>
      <c r="AG163" s="7"/>
      <c r="AH163" s="7"/>
      <c r="AI163" s="7"/>
      <c r="AJ163" s="7"/>
      <c r="AK163" s="104"/>
      <c r="AL163" s="7"/>
      <c r="AM163" s="7"/>
      <c r="AN163" s="7"/>
    </row>
    <row r="164" spans="1:40" ht="15.75" customHeight="1">
      <c r="A164" s="333" t="s">
        <v>310</v>
      </c>
      <c r="B164" s="333"/>
      <c r="C164" s="333"/>
      <c r="D164" s="333"/>
      <c r="E164" s="333"/>
      <c r="F164" s="333"/>
      <c r="G164" s="333"/>
      <c r="H164" s="333"/>
      <c r="I164" s="333"/>
      <c r="J164" s="333"/>
      <c r="K164" s="333"/>
      <c r="L164" s="333"/>
      <c r="M164" s="333"/>
      <c r="N164" s="333"/>
      <c r="O164" s="333"/>
      <c r="P164" s="333"/>
      <c r="Q164" s="333"/>
      <c r="R164" s="333"/>
      <c r="S164" s="333"/>
      <c r="T164" s="333"/>
      <c r="U164" s="333"/>
      <c r="V164" s="333"/>
      <c r="W164" s="20"/>
      <c r="X164" s="20"/>
      <c r="Y164" s="20"/>
      <c r="Z164" s="20"/>
      <c r="AA164" s="20"/>
      <c r="AB164" s="20"/>
      <c r="AC164" s="7"/>
      <c r="AD164" s="7"/>
      <c r="AE164" s="7"/>
      <c r="AF164" s="7"/>
      <c r="AG164" s="7"/>
      <c r="AH164" s="7"/>
      <c r="AI164" s="7"/>
      <c r="AJ164" s="7"/>
      <c r="AK164" s="7"/>
      <c r="AL164" s="7"/>
      <c r="AM164" s="7"/>
      <c r="AN164" s="7"/>
    </row>
    <row r="165" spans="1:40" ht="15.75" customHeight="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7"/>
      <c r="AD165" s="7"/>
      <c r="AE165" s="7"/>
      <c r="AF165" s="7"/>
      <c r="AG165" s="7"/>
      <c r="AH165" s="7"/>
      <c r="AI165" s="7"/>
      <c r="AJ165" s="7"/>
      <c r="AK165" s="7"/>
      <c r="AL165" s="7"/>
      <c r="AM165" s="7"/>
      <c r="AN165" s="7"/>
    </row>
    <row r="166" spans="1:40" ht="15.75" customHeight="1">
      <c r="A166" s="333" t="s">
        <v>311</v>
      </c>
      <c r="B166" s="333"/>
      <c r="C166" s="333"/>
      <c r="D166" s="333"/>
      <c r="E166" s="333"/>
      <c r="F166" s="333"/>
      <c r="G166" s="333"/>
      <c r="H166" s="333"/>
      <c r="I166" s="333"/>
      <c r="J166" s="333"/>
      <c r="K166" s="333"/>
      <c r="L166" s="333"/>
      <c r="M166" s="333"/>
      <c r="N166" s="333"/>
      <c r="O166" s="333"/>
      <c r="P166" s="20"/>
      <c r="Q166" s="20"/>
      <c r="R166" s="20"/>
      <c r="S166" s="20"/>
      <c r="T166" s="20"/>
      <c r="U166" s="20"/>
      <c r="V166" s="20"/>
      <c r="W166" s="20"/>
      <c r="X166" s="20"/>
      <c r="Y166" s="20"/>
      <c r="Z166" s="20"/>
      <c r="AA166" s="20"/>
      <c r="AB166" s="20"/>
      <c r="AC166" s="7"/>
      <c r="AD166" s="7"/>
      <c r="AE166" s="7"/>
      <c r="AF166" s="7"/>
      <c r="AG166" s="7"/>
      <c r="AH166" s="7"/>
      <c r="AI166" s="7"/>
      <c r="AJ166" s="7"/>
      <c r="AK166" s="7"/>
      <c r="AL166" s="7"/>
      <c r="AM166" s="7"/>
      <c r="AN166" s="7"/>
    </row>
    <row r="167" spans="1:40" ht="15.75" customHeight="1">
      <c r="A167" s="393" t="s">
        <v>95</v>
      </c>
      <c r="B167" s="394"/>
      <c r="C167" s="394"/>
      <c r="D167" s="395"/>
      <c r="E167" s="339" t="s">
        <v>359</v>
      </c>
      <c r="F167" s="339"/>
      <c r="G167" s="339"/>
      <c r="H167" s="339"/>
      <c r="I167" s="339"/>
      <c r="J167" s="339"/>
      <c r="K167" s="339"/>
      <c r="L167" s="339"/>
      <c r="M167" s="339"/>
      <c r="N167" s="339"/>
      <c r="O167" s="339"/>
      <c r="P167" s="392" t="s">
        <v>338</v>
      </c>
      <c r="Q167" s="390"/>
      <c r="R167" s="390"/>
      <c r="S167" s="390"/>
      <c r="T167" s="390"/>
      <c r="U167" s="390"/>
      <c r="V167" s="390"/>
      <c r="W167" s="390"/>
      <c r="X167" s="390"/>
      <c r="Y167" s="390"/>
      <c r="Z167" s="390"/>
      <c r="AA167" s="390"/>
      <c r="AB167" s="390"/>
      <c r="AC167" s="390"/>
      <c r="AD167" s="390"/>
      <c r="AE167" s="390"/>
      <c r="AF167" s="390"/>
      <c r="AG167" s="390"/>
      <c r="AH167" s="390"/>
      <c r="AI167" s="390"/>
      <c r="AJ167" s="390"/>
      <c r="AK167" s="391"/>
      <c r="AL167" s="326" t="s">
        <v>341</v>
      </c>
      <c r="AM167" s="328"/>
      <c r="AN167" s="7"/>
    </row>
    <row r="168" spans="1:40" ht="15.75" customHeight="1">
      <c r="A168" s="399"/>
      <c r="B168" s="400"/>
      <c r="C168" s="400"/>
      <c r="D168" s="401"/>
      <c r="E168" s="393" t="s">
        <v>360</v>
      </c>
      <c r="F168" s="394"/>
      <c r="G168" s="395"/>
      <c r="H168" s="25"/>
      <c r="I168" s="25"/>
      <c r="J168" s="393" t="s">
        <v>361</v>
      </c>
      <c r="K168" s="394"/>
      <c r="L168" s="394"/>
      <c r="M168" s="394"/>
      <c r="N168" s="394"/>
      <c r="O168" s="395"/>
      <c r="P168" s="392" t="s">
        <v>93</v>
      </c>
      <c r="Q168" s="390"/>
      <c r="R168" s="390"/>
      <c r="S168" s="390"/>
      <c r="T168" s="390"/>
      <c r="U168" s="390"/>
      <c r="V168" s="390"/>
      <c r="W168" s="390"/>
      <c r="X168" s="390"/>
      <c r="Y168" s="390"/>
      <c r="Z168" s="390"/>
      <c r="AA168" s="390"/>
      <c r="AB168" s="390"/>
      <c r="AC168" s="390"/>
      <c r="AD168" s="390"/>
      <c r="AE168" s="391"/>
      <c r="AF168" s="390" t="s">
        <v>142</v>
      </c>
      <c r="AG168" s="390"/>
      <c r="AH168" s="390"/>
      <c r="AI168" s="390"/>
      <c r="AJ168" s="390"/>
      <c r="AK168" s="391"/>
      <c r="AL168" s="403" t="s">
        <v>93</v>
      </c>
      <c r="AM168" s="403" t="s">
        <v>142</v>
      </c>
      <c r="AN168" s="7"/>
    </row>
    <row r="169" spans="1:40" ht="15.75" customHeight="1">
      <c r="A169" s="396"/>
      <c r="B169" s="397"/>
      <c r="C169" s="397"/>
      <c r="D169" s="398"/>
      <c r="E169" s="396"/>
      <c r="F169" s="397"/>
      <c r="G169" s="398"/>
      <c r="H169" s="25"/>
      <c r="I169" s="25"/>
      <c r="J169" s="396"/>
      <c r="K169" s="397"/>
      <c r="L169" s="397"/>
      <c r="M169" s="397"/>
      <c r="N169" s="397"/>
      <c r="O169" s="398"/>
      <c r="P169" s="384" t="s">
        <v>353</v>
      </c>
      <c r="Q169" s="385"/>
      <c r="R169" s="385"/>
      <c r="S169" s="385"/>
      <c r="T169" s="385"/>
      <c r="U169" s="385"/>
      <c r="V169" s="386"/>
      <c r="W169" s="384" t="s">
        <v>273</v>
      </c>
      <c r="X169" s="385"/>
      <c r="Y169" s="385"/>
      <c r="Z169" s="385"/>
      <c r="AA169" s="385"/>
      <c r="AB169" s="385"/>
      <c r="AC169" s="385"/>
      <c r="AD169" s="385"/>
      <c r="AE169" s="386"/>
      <c r="AF169" s="58" t="s">
        <v>353</v>
      </c>
      <c r="AG169" s="58"/>
      <c r="AH169" s="58"/>
      <c r="AI169" s="59"/>
      <c r="AJ169" s="60" t="s">
        <v>354</v>
      </c>
      <c r="AK169" s="61"/>
      <c r="AL169" s="404"/>
      <c r="AM169" s="404"/>
      <c r="AN169" s="7"/>
    </row>
    <row r="170" spans="1:40" ht="15.75" customHeight="1">
      <c r="A170" s="340" t="s">
        <v>72</v>
      </c>
      <c r="B170" s="340"/>
      <c r="C170" s="340"/>
      <c r="D170" s="340"/>
      <c r="E170" s="362">
        <v>135000000000</v>
      </c>
      <c r="F170" s="362"/>
      <c r="G170" s="362"/>
      <c r="H170" s="95"/>
      <c r="I170" s="95"/>
      <c r="J170" s="362">
        <v>135000000000</v>
      </c>
      <c r="K170" s="362"/>
      <c r="L170" s="362"/>
      <c r="M170" s="362"/>
      <c r="N170" s="362"/>
      <c r="O170" s="362"/>
      <c r="P170" s="363"/>
      <c r="Q170" s="363"/>
      <c r="R170" s="363"/>
      <c r="S170" s="363"/>
      <c r="T170" s="363"/>
      <c r="U170" s="363"/>
      <c r="V170" s="363"/>
      <c r="W170" s="53"/>
      <c r="X170" s="54"/>
      <c r="Y170" s="54"/>
      <c r="Z170" s="54"/>
      <c r="AA170" s="54"/>
      <c r="AB170" s="54"/>
      <c r="AC170" s="54"/>
      <c r="AD170" s="54"/>
      <c r="AE170" s="55"/>
      <c r="AF170" s="359"/>
      <c r="AG170" s="359"/>
      <c r="AH170" s="359"/>
      <c r="AI170" s="360"/>
      <c r="AJ170" s="361"/>
      <c r="AK170" s="361"/>
      <c r="AL170" s="86">
        <v>135000000000</v>
      </c>
      <c r="AM170" s="86">
        <v>135000000000</v>
      </c>
      <c r="AN170" s="7"/>
    </row>
    <row r="171" spans="1:40" ht="15.75" customHeight="1">
      <c r="A171" s="340" t="s">
        <v>73</v>
      </c>
      <c r="B171" s="340"/>
      <c r="C171" s="340"/>
      <c r="D171" s="340"/>
      <c r="E171" s="362"/>
      <c r="F171" s="362"/>
      <c r="G171" s="362"/>
      <c r="H171" s="87"/>
      <c r="I171" s="87"/>
      <c r="J171" s="362"/>
      <c r="K171" s="362"/>
      <c r="L171" s="362"/>
      <c r="M171" s="362"/>
      <c r="N171" s="362"/>
      <c r="O171" s="362"/>
      <c r="P171" s="363"/>
      <c r="Q171" s="363"/>
      <c r="R171" s="363"/>
      <c r="S171" s="363"/>
      <c r="T171" s="363"/>
      <c r="U171" s="363"/>
      <c r="V171" s="363"/>
      <c r="W171" s="363"/>
      <c r="X171" s="363"/>
      <c r="Y171" s="363"/>
      <c r="Z171" s="363"/>
      <c r="AA171" s="363"/>
      <c r="AB171" s="363"/>
      <c r="AC171" s="363"/>
      <c r="AD171" s="363"/>
      <c r="AE171" s="363"/>
      <c r="AF171" s="359"/>
      <c r="AG171" s="359"/>
      <c r="AH171" s="359"/>
      <c r="AI171" s="360"/>
      <c r="AJ171" s="361"/>
      <c r="AK171" s="361"/>
      <c r="AL171" s="52"/>
      <c r="AM171" s="52"/>
      <c r="AN171" s="7"/>
    </row>
    <row r="172" spans="1:40" ht="15.75" customHeight="1">
      <c r="A172" s="340" t="s">
        <v>74</v>
      </c>
      <c r="B172" s="340"/>
      <c r="C172" s="340"/>
      <c r="D172" s="340"/>
      <c r="E172" s="362"/>
      <c r="F172" s="362"/>
      <c r="G172" s="362"/>
      <c r="H172" s="87"/>
      <c r="I172" s="87"/>
      <c r="J172" s="362"/>
      <c r="K172" s="362"/>
      <c r="L172" s="362"/>
      <c r="M172" s="362"/>
      <c r="N172" s="362"/>
      <c r="O172" s="362"/>
      <c r="P172" s="363"/>
      <c r="Q172" s="363"/>
      <c r="R172" s="363"/>
      <c r="S172" s="363"/>
      <c r="T172" s="363"/>
      <c r="U172" s="363"/>
      <c r="V172" s="363"/>
      <c r="W172" s="363"/>
      <c r="X172" s="363"/>
      <c r="Y172" s="363"/>
      <c r="Z172" s="363"/>
      <c r="AA172" s="363"/>
      <c r="AB172" s="363"/>
      <c r="AC172" s="363"/>
      <c r="AD172" s="363"/>
      <c r="AE172" s="363"/>
      <c r="AF172" s="359"/>
      <c r="AG172" s="359"/>
      <c r="AH172" s="359"/>
      <c r="AI172" s="360"/>
      <c r="AJ172" s="361"/>
      <c r="AK172" s="361"/>
      <c r="AL172" s="52"/>
      <c r="AM172" s="52"/>
      <c r="AN172" s="7"/>
    </row>
    <row r="173" spans="1:40" ht="18.75" customHeight="1">
      <c r="A173" s="340" t="s">
        <v>312</v>
      </c>
      <c r="B173" s="340"/>
      <c r="C173" s="340"/>
      <c r="D173" s="340"/>
      <c r="E173" s="362"/>
      <c r="F173" s="362"/>
      <c r="G173" s="362"/>
      <c r="H173" s="87"/>
      <c r="I173" s="87"/>
      <c r="J173" s="362"/>
      <c r="K173" s="362"/>
      <c r="L173" s="362"/>
      <c r="M173" s="362"/>
      <c r="N173" s="362"/>
      <c r="O173" s="362"/>
      <c r="P173" s="363"/>
      <c r="Q173" s="363"/>
      <c r="R173" s="363"/>
      <c r="S173" s="363"/>
      <c r="T173" s="363"/>
      <c r="U173" s="363"/>
      <c r="V173" s="363"/>
      <c r="W173" s="363"/>
      <c r="X173" s="363"/>
      <c r="Y173" s="363"/>
      <c r="Z173" s="363"/>
      <c r="AA173" s="363"/>
      <c r="AB173" s="363"/>
      <c r="AC173" s="363"/>
      <c r="AD173" s="363"/>
      <c r="AE173" s="363"/>
      <c r="AF173" s="359"/>
      <c r="AG173" s="359"/>
      <c r="AH173" s="359"/>
      <c r="AI173" s="360"/>
      <c r="AJ173" s="361"/>
      <c r="AK173" s="361"/>
      <c r="AL173" s="52"/>
      <c r="AM173" s="52"/>
      <c r="AN173" s="7"/>
    </row>
    <row r="174" spans="1:40" ht="18.75" customHeight="1">
      <c r="A174" s="340" t="s">
        <v>76</v>
      </c>
      <c r="B174" s="340"/>
      <c r="C174" s="340"/>
      <c r="D174" s="340"/>
      <c r="E174" s="362"/>
      <c r="F174" s="362"/>
      <c r="G174" s="362"/>
      <c r="H174" s="87"/>
      <c r="I174" s="87"/>
      <c r="J174" s="362"/>
      <c r="K174" s="362"/>
      <c r="L174" s="362"/>
      <c r="M174" s="362"/>
      <c r="N174" s="362"/>
      <c r="O174" s="362"/>
      <c r="P174" s="363"/>
      <c r="Q174" s="363"/>
      <c r="R174" s="363"/>
      <c r="S174" s="363"/>
      <c r="T174" s="363"/>
      <c r="U174" s="363"/>
      <c r="V174" s="363"/>
      <c r="W174" s="363"/>
      <c r="X174" s="363"/>
      <c r="Y174" s="363"/>
      <c r="Z174" s="363"/>
      <c r="AA174" s="363"/>
      <c r="AB174" s="363"/>
      <c r="AC174" s="363"/>
      <c r="AD174" s="363"/>
      <c r="AE174" s="363"/>
      <c r="AF174" s="359"/>
      <c r="AG174" s="359"/>
      <c r="AH174" s="359"/>
      <c r="AI174" s="360"/>
      <c r="AJ174" s="361"/>
      <c r="AK174" s="361"/>
      <c r="AL174" s="52"/>
      <c r="AM174" s="52"/>
      <c r="AN174" s="7"/>
    </row>
    <row r="175" spans="1:40" ht="18.75" customHeight="1">
      <c r="A175" s="340" t="s">
        <v>77</v>
      </c>
      <c r="B175" s="340"/>
      <c r="C175" s="340"/>
      <c r="D175" s="340"/>
      <c r="E175" s="362"/>
      <c r="F175" s="362"/>
      <c r="G175" s="362"/>
      <c r="H175" s="87"/>
      <c r="I175" s="87"/>
      <c r="J175" s="362"/>
      <c r="K175" s="362"/>
      <c r="L175" s="362"/>
      <c r="M175" s="362"/>
      <c r="N175" s="362"/>
      <c r="O175" s="362"/>
      <c r="P175" s="363"/>
      <c r="Q175" s="363"/>
      <c r="R175" s="363"/>
      <c r="S175" s="363"/>
      <c r="T175" s="363"/>
      <c r="U175" s="363"/>
      <c r="V175" s="363"/>
      <c r="W175" s="363"/>
      <c r="X175" s="363"/>
      <c r="Y175" s="363"/>
      <c r="Z175" s="363"/>
      <c r="AA175" s="363"/>
      <c r="AB175" s="363"/>
      <c r="AC175" s="363"/>
      <c r="AD175" s="363"/>
      <c r="AE175" s="363"/>
      <c r="AF175" s="359"/>
      <c r="AG175" s="359"/>
      <c r="AH175" s="359"/>
      <c r="AI175" s="360"/>
      <c r="AJ175" s="361"/>
      <c r="AK175" s="361"/>
      <c r="AL175" s="52"/>
      <c r="AM175" s="52"/>
      <c r="AN175" s="7"/>
    </row>
    <row r="176" spans="1:40" ht="28.5" customHeight="1">
      <c r="A176" s="340" t="s">
        <v>78</v>
      </c>
      <c r="B176" s="340"/>
      <c r="C176" s="340"/>
      <c r="D176" s="340"/>
      <c r="E176" s="362">
        <v>113649448</v>
      </c>
      <c r="F176" s="362"/>
      <c r="G176" s="362"/>
      <c r="H176" s="95"/>
      <c r="I176" s="95"/>
      <c r="J176" s="362">
        <v>113649448</v>
      </c>
      <c r="K176" s="362"/>
      <c r="L176" s="362"/>
      <c r="M176" s="362"/>
      <c r="N176" s="362"/>
      <c r="O176" s="362"/>
      <c r="P176" s="363"/>
      <c r="Q176" s="363"/>
      <c r="R176" s="363"/>
      <c r="S176" s="363"/>
      <c r="T176" s="363"/>
      <c r="U176" s="363"/>
      <c r="V176" s="363"/>
      <c r="W176" s="363"/>
      <c r="X176" s="363">
        <v>0</v>
      </c>
      <c r="Y176" s="363"/>
      <c r="Z176" s="363"/>
      <c r="AA176" s="363"/>
      <c r="AB176" s="363">
        <v>0</v>
      </c>
      <c r="AC176" s="363"/>
      <c r="AD176" s="363"/>
      <c r="AE176" s="363"/>
      <c r="AF176" s="364"/>
      <c r="AG176" s="364"/>
      <c r="AH176" s="364"/>
      <c r="AI176" s="365"/>
      <c r="AJ176" s="361"/>
      <c r="AK176" s="361"/>
      <c r="AL176" s="85">
        <v>113649448</v>
      </c>
      <c r="AM176" s="85">
        <v>113649448</v>
      </c>
      <c r="AN176" s="7"/>
    </row>
    <row r="177" spans="1:40" ht="15.75" customHeight="1">
      <c r="A177" s="340" t="s">
        <v>79</v>
      </c>
      <c r="B177" s="340"/>
      <c r="C177" s="340"/>
      <c r="D177" s="340"/>
      <c r="E177" s="362">
        <v>113649448</v>
      </c>
      <c r="F177" s="362"/>
      <c r="G177" s="362"/>
      <c r="H177" s="95"/>
      <c r="I177" s="95"/>
      <c r="J177" s="362">
        <v>113649448</v>
      </c>
      <c r="K177" s="362"/>
      <c r="L177" s="362"/>
      <c r="M177" s="362"/>
      <c r="N177" s="362"/>
      <c r="O177" s="362"/>
      <c r="P177" s="363"/>
      <c r="Q177" s="363"/>
      <c r="R177" s="363"/>
      <c r="S177" s="363"/>
      <c r="T177" s="363"/>
      <c r="U177" s="363"/>
      <c r="V177" s="363"/>
      <c r="W177" s="363"/>
      <c r="X177" s="363">
        <v>0</v>
      </c>
      <c r="Y177" s="363"/>
      <c r="Z177" s="363"/>
      <c r="AA177" s="363"/>
      <c r="AB177" s="363">
        <v>0</v>
      </c>
      <c r="AC177" s="363"/>
      <c r="AD177" s="363"/>
      <c r="AE177" s="363"/>
      <c r="AF177" s="364"/>
      <c r="AG177" s="364"/>
      <c r="AH177" s="364"/>
      <c r="AI177" s="365"/>
      <c r="AJ177" s="361"/>
      <c r="AK177" s="361"/>
      <c r="AL177" s="85">
        <v>113649448</v>
      </c>
      <c r="AM177" s="85">
        <v>113649448</v>
      </c>
      <c r="AN177" s="7"/>
    </row>
    <row r="178" spans="1:40" ht="15.75" customHeight="1">
      <c r="A178" s="340" t="s">
        <v>80</v>
      </c>
      <c r="B178" s="340"/>
      <c r="C178" s="340"/>
      <c r="D178" s="340"/>
      <c r="E178" s="362">
        <v>0</v>
      </c>
      <c r="F178" s="362"/>
      <c r="G178" s="362"/>
      <c r="H178" s="87"/>
      <c r="I178" s="87"/>
      <c r="J178" s="362">
        <v>0</v>
      </c>
      <c r="K178" s="362"/>
      <c r="L178" s="362"/>
      <c r="M178" s="362"/>
      <c r="N178" s="362"/>
      <c r="O178" s="362"/>
      <c r="P178" s="363"/>
      <c r="Q178" s="363"/>
      <c r="R178" s="363"/>
      <c r="S178" s="363"/>
      <c r="T178" s="363"/>
      <c r="U178" s="363"/>
      <c r="V178" s="363"/>
      <c r="W178" s="363"/>
      <c r="X178" s="363">
        <v>0</v>
      </c>
      <c r="Y178" s="363"/>
      <c r="Z178" s="363"/>
      <c r="AA178" s="363"/>
      <c r="AB178" s="363">
        <v>0</v>
      </c>
      <c r="AC178" s="363"/>
      <c r="AD178" s="363"/>
      <c r="AE178" s="363"/>
      <c r="AF178" s="359"/>
      <c r="AG178" s="359"/>
      <c r="AH178" s="359"/>
      <c r="AI178" s="360"/>
      <c r="AJ178" s="361"/>
      <c r="AK178" s="361"/>
      <c r="AL178" s="52"/>
      <c r="AM178" s="52"/>
      <c r="AN178" s="7"/>
    </row>
    <row r="179" spans="1:42" ht="15.75" customHeight="1">
      <c r="A179" s="340" t="s">
        <v>81</v>
      </c>
      <c r="B179" s="340"/>
      <c r="C179" s="340"/>
      <c r="D179" s="340"/>
      <c r="E179" s="362">
        <v>926922843</v>
      </c>
      <c r="F179" s="362"/>
      <c r="G179" s="362"/>
      <c r="H179" s="95"/>
      <c r="I179" s="95"/>
      <c r="J179" s="362">
        <v>1024173157</v>
      </c>
      <c r="K179" s="362"/>
      <c r="L179" s="362"/>
      <c r="M179" s="362"/>
      <c r="N179" s="362"/>
      <c r="O179" s="362"/>
      <c r="P179" s="362"/>
      <c r="Q179" s="362"/>
      <c r="R179" s="362"/>
      <c r="S179" s="362"/>
      <c r="T179" s="362"/>
      <c r="U179" s="362"/>
      <c r="V179" s="362"/>
      <c r="W179" s="362">
        <v>1424683676</v>
      </c>
      <c r="X179" s="362"/>
      <c r="Y179" s="362"/>
      <c r="Z179" s="362"/>
      <c r="AA179" s="362"/>
      <c r="AB179" s="362"/>
      <c r="AC179" s="362"/>
      <c r="AD179" s="362"/>
      <c r="AE179" s="362"/>
      <c r="AF179" s="370">
        <v>133112634</v>
      </c>
      <c r="AG179" s="373"/>
      <c r="AH179" s="373"/>
      <c r="AI179" s="371"/>
      <c r="AJ179" s="370"/>
      <c r="AK179" s="371"/>
      <c r="AL179" s="52">
        <f>+E179-W179</f>
        <v>-497760833</v>
      </c>
      <c r="AM179" s="52">
        <f>+J179+AF179</f>
        <v>1157285791</v>
      </c>
      <c r="AN179" s="7"/>
      <c r="AP179" s="29"/>
    </row>
    <row r="180" spans="1:42" ht="15.75" customHeight="1">
      <c r="A180" s="368" t="s">
        <v>313</v>
      </c>
      <c r="B180" s="368"/>
      <c r="C180" s="368"/>
      <c r="D180" s="368"/>
      <c r="E180" s="369">
        <f>SUM(E170:G179)</f>
        <v>136154221739</v>
      </c>
      <c r="F180" s="369"/>
      <c r="G180" s="369"/>
      <c r="H180" s="27"/>
      <c r="I180" s="27"/>
      <c r="J180" s="369">
        <f>SUM(J170:O179)</f>
        <v>136251472053</v>
      </c>
      <c r="K180" s="369"/>
      <c r="L180" s="369"/>
      <c r="M180" s="369"/>
      <c r="N180" s="369"/>
      <c r="O180" s="369"/>
      <c r="P180" s="369">
        <f>SUM(P179)</f>
        <v>0</v>
      </c>
      <c r="Q180" s="369"/>
      <c r="R180" s="369"/>
      <c r="S180" s="369"/>
      <c r="T180" s="369"/>
      <c r="U180" s="369"/>
      <c r="V180" s="369"/>
      <c r="W180" s="369">
        <f>SUM(W170:AE179)</f>
        <v>1424683676</v>
      </c>
      <c r="X180" s="369"/>
      <c r="Y180" s="369"/>
      <c r="Z180" s="369"/>
      <c r="AA180" s="369"/>
      <c r="AB180" s="369"/>
      <c r="AC180" s="369"/>
      <c r="AD180" s="369"/>
      <c r="AE180" s="369"/>
      <c r="AF180" s="366">
        <f>SUM(AF179)</f>
        <v>133112634</v>
      </c>
      <c r="AG180" s="366"/>
      <c r="AH180" s="366"/>
      <c r="AI180" s="367"/>
      <c r="AJ180" s="372">
        <f>SUM(AJ170:AK179)</f>
        <v>0</v>
      </c>
      <c r="AK180" s="372"/>
      <c r="AL180" s="103">
        <f>SUM(AL170:AL179)</f>
        <v>134729538063</v>
      </c>
      <c r="AM180" s="103">
        <f>SUM(AM170:AM179)</f>
        <v>136384584687</v>
      </c>
      <c r="AN180" s="96"/>
      <c r="AP180" s="102"/>
    </row>
    <row r="181" spans="1:40" ht="15.75" customHeight="1">
      <c r="A181" s="17"/>
      <c r="B181" s="17"/>
      <c r="C181" s="17"/>
      <c r="D181" s="17"/>
      <c r="E181" s="35"/>
      <c r="F181" s="35"/>
      <c r="G181" s="35"/>
      <c r="H181" s="34"/>
      <c r="I181" s="34"/>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3"/>
      <c r="AG181" s="33"/>
      <c r="AH181" s="33"/>
      <c r="AI181" s="33"/>
      <c r="AJ181" s="33"/>
      <c r="AK181" s="33"/>
      <c r="AL181" s="11"/>
      <c r="AM181" s="11"/>
      <c r="AN181" s="56"/>
    </row>
    <row r="182" spans="1:42" ht="18.75" customHeight="1">
      <c r="A182" s="17" t="s">
        <v>380</v>
      </c>
      <c r="B182" s="17"/>
      <c r="C182" s="17"/>
      <c r="D182" s="17"/>
      <c r="E182" s="35"/>
      <c r="F182" s="35"/>
      <c r="G182" s="35"/>
      <c r="H182" s="34"/>
      <c r="I182" s="34"/>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3"/>
      <c r="AG182" s="33"/>
      <c r="AH182" s="33"/>
      <c r="AJ182" s="97"/>
      <c r="AK182" s="33"/>
      <c r="AL182" s="56"/>
      <c r="AM182" s="11"/>
      <c r="AN182" s="11"/>
      <c r="AP182" s="29"/>
    </row>
    <row r="183" spans="1:40" ht="15.75" customHeight="1">
      <c r="A183" s="9" t="s">
        <v>378</v>
      </c>
      <c r="B183" s="9"/>
      <c r="C183" s="9"/>
      <c r="D183" s="9"/>
      <c r="E183" s="38"/>
      <c r="F183" s="38"/>
      <c r="G183" s="38"/>
      <c r="H183" s="37"/>
      <c r="I183" s="37"/>
      <c r="J183" s="38"/>
      <c r="K183" s="38"/>
      <c r="L183" s="38"/>
      <c r="M183" s="38"/>
      <c r="N183" s="38"/>
      <c r="O183" s="38"/>
      <c r="P183" s="38"/>
      <c r="Q183" s="38"/>
      <c r="R183" s="38"/>
      <c r="S183" s="38"/>
      <c r="T183" s="38"/>
      <c r="U183" s="38"/>
      <c r="V183" s="38"/>
      <c r="W183" s="35"/>
      <c r="X183" s="35"/>
      <c r="Y183" s="35"/>
      <c r="Z183" s="35"/>
      <c r="AA183" s="35"/>
      <c r="AB183" s="35"/>
      <c r="AC183" s="35"/>
      <c r="AD183" s="35"/>
      <c r="AE183" s="35"/>
      <c r="AF183" s="33"/>
      <c r="AG183" s="33"/>
      <c r="AH183" s="33"/>
      <c r="AI183" s="33"/>
      <c r="AJ183" s="97"/>
      <c r="AK183" s="33"/>
      <c r="AL183" s="56"/>
      <c r="AM183" s="11"/>
      <c r="AN183" s="11"/>
    </row>
    <row r="184" spans="1:40" ht="35.25" customHeight="1">
      <c r="A184" s="402" t="s">
        <v>382</v>
      </c>
      <c r="B184" s="402"/>
      <c r="C184" s="402"/>
      <c r="D184" s="402"/>
      <c r="E184" s="402"/>
      <c r="F184" s="402"/>
      <c r="G184" s="402"/>
      <c r="H184" s="402"/>
      <c r="I184" s="402"/>
      <c r="J184" s="402"/>
      <c r="K184" s="402"/>
      <c r="L184" s="402"/>
      <c r="M184" s="402"/>
      <c r="N184" s="402"/>
      <c r="O184" s="402"/>
      <c r="P184" s="402"/>
      <c r="Q184" s="402"/>
      <c r="R184" s="402"/>
      <c r="S184" s="402"/>
      <c r="T184" s="402"/>
      <c r="U184" s="402"/>
      <c r="V184" s="402"/>
      <c r="W184" s="402"/>
      <c r="X184" s="402"/>
      <c r="Y184" s="402"/>
      <c r="Z184" s="402"/>
      <c r="AA184" s="402"/>
      <c r="AB184" s="402"/>
      <c r="AC184" s="402"/>
      <c r="AD184" s="402"/>
      <c r="AE184" s="402"/>
      <c r="AF184" s="402"/>
      <c r="AG184" s="402"/>
      <c r="AH184" s="402"/>
      <c r="AI184" s="402"/>
      <c r="AJ184" s="402"/>
      <c r="AK184" s="402"/>
      <c r="AL184" s="402"/>
      <c r="AM184" s="402"/>
      <c r="AN184" s="11"/>
    </row>
    <row r="185" spans="1:40" ht="36" customHeight="1">
      <c r="A185" s="387" t="s">
        <v>379</v>
      </c>
      <c r="B185" s="387"/>
      <c r="C185" s="387"/>
      <c r="D185" s="387"/>
      <c r="E185" s="387"/>
      <c r="F185" s="387"/>
      <c r="G185" s="387"/>
      <c r="H185" s="387"/>
      <c r="I185" s="387"/>
      <c r="J185" s="387"/>
      <c r="K185" s="387"/>
      <c r="L185" s="387"/>
      <c r="M185" s="387"/>
      <c r="N185" s="387"/>
      <c r="O185" s="387"/>
      <c r="P185" s="387"/>
      <c r="Q185" s="387"/>
      <c r="R185" s="387"/>
      <c r="S185" s="387"/>
      <c r="T185" s="387"/>
      <c r="U185" s="387"/>
      <c r="V185" s="387"/>
      <c r="W185" s="387"/>
      <c r="X185" s="387"/>
      <c r="Y185" s="387"/>
      <c r="Z185" s="387"/>
      <c r="AA185" s="387"/>
      <c r="AB185" s="387"/>
      <c r="AC185" s="387"/>
      <c r="AD185" s="387"/>
      <c r="AE185" s="387"/>
      <c r="AF185" s="387"/>
      <c r="AG185" s="387"/>
      <c r="AH185" s="387"/>
      <c r="AI185" s="387"/>
      <c r="AJ185" s="387"/>
      <c r="AK185" s="387"/>
      <c r="AL185" s="387"/>
      <c r="AM185" s="387"/>
      <c r="AN185" s="11"/>
    </row>
    <row r="186" spans="1:40" ht="17.25" customHeight="1">
      <c r="A186" s="388" t="s">
        <v>383</v>
      </c>
      <c r="B186" s="389"/>
      <c r="C186" s="389"/>
      <c r="D186" s="389"/>
      <c r="E186" s="389"/>
      <c r="F186" s="389"/>
      <c r="G186" s="389"/>
      <c r="H186" s="389"/>
      <c r="I186" s="389"/>
      <c r="J186" s="389"/>
      <c r="K186" s="389"/>
      <c r="L186" s="389"/>
      <c r="M186" s="389"/>
      <c r="N186" s="389"/>
      <c r="O186" s="389"/>
      <c r="P186" s="389"/>
      <c r="Q186" s="389"/>
      <c r="R186" s="389"/>
      <c r="S186" s="389"/>
      <c r="T186" s="389"/>
      <c r="U186" s="389"/>
      <c r="V186" s="389"/>
      <c r="W186" s="389"/>
      <c r="X186" s="389"/>
      <c r="Y186" s="389"/>
      <c r="Z186" s="389"/>
      <c r="AA186" s="389"/>
      <c r="AB186" s="389"/>
      <c r="AC186" s="389"/>
      <c r="AD186" s="389"/>
      <c r="AE186" s="389"/>
      <c r="AF186" s="389"/>
      <c r="AG186" s="389"/>
      <c r="AH186" s="389"/>
      <c r="AI186" s="389"/>
      <c r="AJ186" s="389"/>
      <c r="AK186" s="389"/>
      <c r="AL186" s="389"/>
      <c r="AM186" s="389"/>
      <c r="AN186" s="11"/>
    </row>
    <row r="187" spans="1:40" ht="20.25" customHeight="1">
      <c r="A187" s="49"/>
      <c r="B187" s="49"/>
      <c r="C187" s="49"/>
      <c r="D187" s="49"/>
      <c r="E187" s="49"/>
      <c r="F187" s="49"/>
      <c r="G187" s="49"/>
      <c r="H187" s="49"/>
      <c r="I187" s="49"/>
      <c r="J187" s="49"/>
      <c r="K187" s="49"/>
      <c r="L187" s="49"/>
      <c r="M187" s="49"/>
      <c r="N187" s="49"/>
      <c r="O187" s="49"/>
      <c r="P187" s="49"/>
      <c r="Q187" s="49"/>
      <c r="R187" s="49"/>
      <c r="S187" s="49"/>
      <c r="T187" s="49"/>
      <c r="U187" s="49"/>
      <c r="V187" s="382" t="s">
        <v>376</v>
      </c>
      <c r="W187" s="383"/>
      <c r="X187" s="383"/>
      <c r="Y187" s="383"/>
      <c r="Z187" s="383"/>
      <c r="AA187" s="383"/>
      <c r="AB187" s="383"/>
      <c r="AC187" s="383"/>
      <c r="AD187" s="383"/>
      <c r="AE187" s="383"/>
      <c r="AF187" s="383"/>
      <c r="AG187" s="383"/>
      <c r="AH187" s="383"/>
      <c r="AI187" s="383"/>
      <c r="AJ187" s="383"/>
      <c r="AK187" s="33"/>
      <c r="AL187" s="11"/>
      <c r="AM187" s="11"/>
      <c r="AN187" s="11"/>
    </row>
    <row r="188" spans="1:40" ht="15.75" customHeight="1">
      <c r="A188" s="374" t="s">
        <v>83</v>
      </c>
      <c r="B188" s="374"/>
      <c r="C188" s="374"/>
      <c r="D188" s="10"/>
      <c r="E188" s="375"/>
      <c r="F188" s="375"/>
      <c r="G188" s="375"/>
      <c r="H188" s="375"/>
      <c r="I188" s="375"/>
      <c r="J188" s="375"/>
      <c r="K188" s="375" t="s">
        <v>119</v>
      </c>
      <c r="L188" s="375"/>
      <c r="M188" s="375"/>
      <c r="N188" s="375"/>
      <c r="O188" s="375"/>
      <c r="P188" s="375"/>
      <c r="Q188" s="375"/>
      <c r="R188" s="10"/>
      <c r="S188" s="10"/>
      <c r="T188" s="10"/>
      <c r="U188" s="10"/>
      <c r="V188" s="10"/>
      <c r="W188" s="10"/>
      <c r="X188" s="10"/>
      <c r="Y188" s="10"/>
      <c r="Z188" s="262"/>
      <c r="AA188" s="262"/>
      <c r="AB188" s="262"/>
      <c r="AD188" s="10"/>
      <c r="AE188" s="10"/>
      <c r="AF188" s="376" t="s">
        <v>120</v>
      </c>
      <c r="AG188" s="376"/>
      <c r="AH188" s="376"/>
      <c r="AI188" s="376"/>
      <c r="AJ188" s="376"/>
      <c r="AK188" s="10"/>
      <c r="AL188" s="10"/>
      <c r="AM188" s="10"/>
      <c r="AN188" s="10"/>
    </row>
    <row r="189" spans="1:40" ht="15.75" customHeight="1">
      <c r="A189" s="377" t="s">
        <v>86</v>
      </c>
      <c r="B189" s="377"/>
      <c r="C189" s="377"/>
      <c r="D189" s="11"/>
      <c r="E189" s="378"/>
      <c r="F189" s="378"/>
      <c r="G189" s="378"/>
      <c r="H189" s="378"/>
      <c r="I189" s="378"/>
      <c r="J189" s="378"/>
      <c r="K189" s="378" t="s">
        <v>294</v>
      </c>
      <c r="L189" s="378"/>
      <c r="M189" s="378"/>
      <c r="N189" s="378"/>
      <c r="O189" s="378"/>
      <c r="P189" s="378"/>
      <c r="Q189" s="378"/>
      <c r="R189" s="11"/>
      <c r="S189" s="11"/>
      <c r="T189" s="11"/>
      <c r="U189" s="11"/>
      <c r="V189" s="11"/>
      <c r="W189" s="11"/>
      <c r="X189" s="11"/>
      <c r="Y189" s="11"/>
      <c r="Z189" s="262"/>
      <c r="AA189" s="262"/>
      <c r="AB189" s="262"/>
      <c r="AD189" s="11"/>
      <c r="AE189" s="11"/>
      <c r="AF189" s="379" t="s">
        <v>86</v>
      </c>
      <c r="AG189" s="379"/>
      <c r="AH189" s="379"/>
      <c r="AI189" s="379"/>
      <c r="AJ189" s="379"/>
      <c r="AK189" s="11"/>
      <c r="AL189" s="11"/>
      <c r="AM189" s="11"/>
      <c r="AN189" s="11"/>
    </row>
    <row r="190" spans="1:40" ht="15.75" customHeight="1">
      <c r="A190" s="30"/>
      <c r="B190" s="30"/>
      <c r="C190" s="30"/>
      <c r="D190" s="11"/>
      <c r="E190" s="31"/>
      <c r="F190" s="31"/>
      <c r="G190" s="31"/>
      <c r="H190" s="31"/>
      <c r="I190" s="31"/>
      <c r="J190" s="31"/>
      <c r="K190" s="11"/>
      <c r="L190" s="11"/>
      <c r="M190" s="11"/>
      <c r="N190" s="11"/>
      <c r="O190" s="11"/>
      <c r="P190" s="11"/>
      <c r="Q190" s="11"/>
      <c r="R190" s="11"/>
      <c r="S190" s="11"/>
      <c r="T190" s="11"/>
      <c r="U190" s="11"/>
      <c r="V190" s="11"/>
      <c r="W190" s="11"/>
      <c r="X190" s="11"/>
      <c r="Y190" s="11"/>
      <c r="AD190" s="11"/>
      <c r="AE190" s="11"/>
      <c r="AF190" s="32"/>
      <c r="AG190" s="32"/>
      <c r="AH190" s="32"/>
      <c r="AI190" s="32"/>
      <c r="AJ190" s="32"/>
      <c r="AK190" s="11"/>
      <c r="AL190" s="11"/>
      <c r="AM190" s="11"/>
      <c r="AN190" s="11"/>
    </row>
    <row r="191" spans="1:40" ht="15.75" customHeight="1">
      <c r="A191" s="30"/>
      <c r="B191" s="30"/>
      <c r="C191" s="30"/>
      <c r="D191" s="11"/>
      <c r="E191" s="31"/>
      <c r="F191" s="31"/>
      <c r="G191" s="31"/>
      <c r="H191" s="31"/>
      <c r="I191" s="31"/>
      <c r="J191" s="31"/>
      <c r="K191" s="11"/>
      <c r="L191" s="11"/>
      <c r="M191" s="11"/>
      <c r="N191" s="11"/>
      <c r="O191" s="11"/>
      <c r="P191" s="11"/>
      <c r="Q191" s="11"/>
      <c r="R191" s="11"/>
      <c r="S191" s="11"/>
      <c r="T191" s="11"/>
      <c r="U191" s="11"/>
      <c r="V191" s="11"/>
      <c r="W191" s="11"/>
      <c r="X191" s="11"/>
      <c r="Y191" s="11"/>
      <c r="AD191" s="11"/>
      <c r="AE191" s="11"/>
      <c r="AF191" s="32"/>
      <c r="AG191" s="32"/>
      <c r="AH191" s="32"/>
      <c r="AI191" s="32"/>
      <c r="AJ191" s="32"/>
      <c r="AK191" s="11"/>
      <c r="AL191" s="11"/>
      <c r="AM191" s="11"/>
      <c r="AN191" s="11"/>
    </row>
    <row r="192" spans="1:40" ht="15.75" customHeight="1">
      <c r="A192" s="30"/>
      <c r="B192" s="30"/>
      <c r="C192" s="30"/>
      <c r="D192" s="11"/>
      <c r="E192" s="31"/>
      <c r="F192" s="31"/>
      <c r="G192" s="31"/>
      <c r="H192" s="31"/>
      <c r="I192" s="31"/>
      <c r="J192" s="31"/>
      <c r="K192" s="11"/>
      <c r="L192" s="11"/>
      <c r="M192" s="11"/>
      <c r="N192" s="11"/>
      <c r="O192" s="11"/>
      <c r="P192" s="11"/>
      <c r="Q192" s="11"/>
      <c r="R192" s="11"/>
      <c r="S192" s="11"/>
      <c r="T192" s="11"/>
      <c r="U192" s="11"/>
      <c r="V192" s="11"/>
      <c r="W192" s="11"/>
      <c r="X192" s="11"/>
      <c r="Y192" s="11"/>
      <c r="AD192" s="11"/>
      <c r="AE192" s="11"/>
      <c r="AF192" s="32"/>
      <c r="AG192" s="32"/>
      <c r="AH192" s="32"/>
      <c r="AI192" s="32"/>
      <c r="AJ192" s="32"/>
      <c r="AK192" s="11"/>
      <c r="AL192" s="11"/>
      <c r="AM192" s="11"/>
      <c r="AN192" s="11"/>
    </row>
    <row r="193" spans="1:40" ht="15.75" customHeight="1">
      <c r="A193" s="30"/>
      <c r="B193" s="30"/>
      <c r="C193" s="30"/>
      <c r="D193" s="11"/>
      <c r="E193" s="31"/>
      <c r="F193" s="31"/>
      <c r="G193" s="31"/>
      <c r="H193" s="31"/>
      <c r="I193" s="31"/>
      <c r="J193" s="31"/>
      <c r="K193" s="11"/>
      <c r="L193" s="11"/>
      <c r="M193" s="11"/>
      <c r="N193" s="11"/>
      <c r="O193" s="11"/>
      <c r="P193" s="11"/>
      <c r="Q193" s="11"/>
      <c r="R193" s="11"/>
      <c r="S193" s="11"/>
      <c r="T193" s="11"/>
      <c r="U193" s="11"/>
      <c r="V193" s="11"/>
      <c r="W193" s="11"/>
      <c r="X193" s="11"/>
      <c r="Y193" s="11"/>
      <c r="AD193" s="11"/>
      <c r="AE193" s="11"/>
      <c r="AF193" s="32"/>
      <c r="AG193" s="32"/>
      <c r="AH193" s="32"/>
      <c r="AI193" s="32"/>
      <c r="AJ193" s="32"/>
      <c r="AK193" s="11"/>
      <c r="AL193" s="11"/>
      <c r="AM193" s="11"/>
      <c r="AN193" s="11"/>
    </row>
    <row r="194" spans="1:36" ht="24.75" customHeight="1">
      <c r="A194" s="380" t="s">
        <v>371</v>
      </c>
      <c r="B194" s="380"/>
      <c r="C194" s="380"/>
      <c r="D194" s="48"/>
      <c r="E194" s="380"/>
      <c r="F194" s="380"/>
      <c r="G194" s="380"/>
      <c r="H194" s="380"/>
      <c r="I194" s="380"/>
      <c r="J194" s="380"/>
      <c r="K194" s="48" t="s">
        <v>122</v>
      </c>
      <c r="L194" s="48"/>
      <c r="M194" s="48"/>
      <c r="N194" s="48"/>
      <c r="O194" s="48"/>
      <c r="P194" s="48"/>
      <c r="Q194" s="48"/>
      <c r="V194" s="28"/>
      <c r="AF194" s="380" t="s">
        <v>384</v>
      </c>
      <c r="AG194" s="380"/>
      <c r="AH194" s="380"/>
      <c r="AI194" s="380"/>
      <c r="AJ194" s="380"/>
    </row>
    <row r="195" spans="1:40" ht="24.75" customHeight="1">
      <c r="A195" s="264"/>
      <c r="B195" s="264"/>
      <c r="C195" s="264"/>
      <c r="D195" s="264"/>
      <c r="E195" s="264"/>
      <c r="F195" s="264"/>
      <c r="G195" s="264"/>
      <c r="H195" s="264"/>
      <c r="I195" s="264"/>
      <c r="J195" s="264"/>
      <c r="K195" s="264"/>
      <c r="L195" s="264"/>
      <c r="M195" s="264"/>
      <c r="N195" s="264"/>
      <c r="O195" s="264"/>
      <c r="P195" s="264"/>
      <c r="Q195" s="264"/>
      <c r="R195" s="264"/>
      <c r="S195" s="264"/>
      <c r="T195" s="264"/>
      <c r="U195" s="264"/>
      <c r="V195" s="264"/>
      <c r="W195" s="264"/>
      <c r="X195" s="264"/>
      <c r="Y195" s="264"/>
      <c r="Z195" s="262"/>
      <c r="AA195" s="262"/>
      <c r="AB195" s="262"/>
      <c r="AC195" s="381"/>
      <c r="AD195" s="266"/>
      <c r="AE195" s="266"/>
      <c r="AF195" s="266"/>
      <c r="AG195" s="266"/>
      <c r="AH195" s="266"/>
      <c r="AI195" s="266"/>
      <c r="AJ195" s="266"/>
      <c r="AK195" s="266"/>
      <c r="AL195" s="266"/>
      <c r="AM195" s="266"/>
      <c r="AN195" s="266"/>
    </row>
    <row r="196" spans="1:40" ht="15.75">
      <c r="A196" s="264"/>
      <c r="B196" s="264"/>
      <c r="C196" s="264"/>
      <c r="D196" s="264"/>
      <c r="E196" s="264"/>
      <c r="F196" s="264"/>
      <c r="G196" s="264"/>
      <c r="H196" s="264"/>
      <c r="I196" s="264"/>
      <c r="J196" s="264"/>
      <c r="K196" s="264"/>
      <c r="L196" s="264"/>
      <c r="M196" s="264"/>
      <c r="N196" s="264"/>
      <c r="O196" s="264"/>
      <c r="P196" s="264"/>
      <c r="Q196" s="264"/>
      <c r="R196" s="264"/>
      <c r="S196" s="264"/>
      <c r="T196" s="264"/>
      <c r="U196" s="264"/>
      <c r="V196" s="264"/>
      <c r="W196" s="264"/>
      <c r="X196" s="264"/>
      <c r="Y196" s="264"/>
      <c r="Z196" s="262"/>
      <c r="AA196" s="262"/>
      <c r="AB196" s="262"/>
      <c r="AC196" s="262"/>
      <c r="AD196" s="262"/>
      <c r="AE196" s="262"/>
      <c r="AF196" s="262"/>
      <c r="AG196" s="262"/>
      <c r="AH196" s="262"/>
      <c r="AI196" s="262"/>
      <c r="AJ196" s="262"/>
      <c r="AK196" s="262"/>
      <c r="AL196" s="262"/>
      <c r="AM196" s="262"/>
      <c r="AN196" s="262"/>
    </row>
    <row r="197" spans="1:40" ht="15.75">
      <c r="A197" s="262"/>
      <c r="B197" s="262"/>
      <c r="C197" s="262"/>
      <c r="D197" s="262"/>
      <c r="E197" s="262"/>
      <c r="F197" s="262"/>
      <c r="G197" s="262"/>
      <c r="H197" s="262"/>
      <c r="I197" s="262"/>
      <c r="J197" s="262"/>
      <c r="K197" s="262"/>
      <c r="L197" s="262"/>
      <c r="M197" s="262"/>
      <c r="N197" s="262"/>
      <c r="O197" s="262"/>
      <c r="P197" s="262"/>
      <c r="Q197" s="262"/>
      <c r="R197" s="262"/>
      <c r="S197" s="262"/>
      <c r="T197" s="262"/>
      <c r="U197" s="262"/>
      <c r="V197" s="262"/>
      <c r="W197" s="262"/>
      <c r="X197" s="262"/>
      <c r="Y197" s="262"/>
      <c r="Z197" s="262"/>
      <c r="AA197" s="262"/>
      <c r="AB197" s="262"/>
      <c r="AC197" s="262"/>
      <c r="AD197" s="262"/>
      <c r="AE197" s="262"/>
      <c r="AF197" s="262"/>
      <c r="AG197" s="262"/>
      <c r="AH197" s="262"/>
      <c r="AI197" s="262"/>
      <c r="AJ197" s="262"/>
      <c r="AK197" s="262"/>
      <c r="AL197" s="262"/>
      <c r="AM197" s="262"/>
      <c r="AN197" s="262"/>
    </row>
    <row r="198" spans="1:40" ht="15.7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row>
    <row r="199" spans="1:40" ht="15.75">
      <c r="A199" s="9"/>
      <c r="B199" s="9"/>
      <c r="C199" s="9"/>
      <c r="D199" s="9"/>
      <c r="E199" s="9"/>
      <c r="F199" s="9"/>
      <c r="G199" s="9"/>
      <c r="H199" s="9"/>
      <c r="I199" s="9"/>
      <c r="J199" s="2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row>
    <row r="200" spans="1:40" ht="15.7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row>
    <row r="201" spans="1:40" ht="15.75">
      <c r="A201" s="262"/>
      <c r="B201" s="262"/>
      <c r="C201" s="262"/>
      <c r="D201" s="262"/>
      <c r="E201" s="262"/>
      <c r="F201" s="262"/>
      <c r="G201" s="262"/>
      <c r="H201" s="262"/>
      <c r="I201" s="262"/>
      <c r="J201" s="262"/>
      <c r="K201" s="262"/>
      <c r="L201" s="262"/>
      <c r="M201" s="262"/>
      <c r="N201" s="262"/>
      <c r="O201" s="262"/>
      <c r="P201" s="262"/>
      <c r="Q201" s="262"/>
      <c r="R201" s="262"/>
      <c r="S201" s="262"/>
      <c r="T201" s="262"/>
      <c r="U201" s="262"/>
      <c r="V201" s="262"/>
      <c r="W201" s="262"/>
      <c r="X201" s="262"/>
      <c r="Y201" s="262"/>
      <c r="Z201" s="262"/>
      <c r="AA201" s="262"/>
      <c r="AB201" s="262"/>
      <c r="AC201" s="262"/>
      <c r="AD201" s="262"/>
      <c r="AE201" s="262"/>
      <c r="AF201" s="262"/>
      <c r="AG201" s="262"/>
      <c r="AH201" s="262"/>
      <c r="AI201" s="262"/>
      <c r="AJ201" s="262"/>
      <c r="AK201" s="262"/>
      <c r="AL201" s="262"/>
      <c r="AM201" s="262"/>
      <c r="AN201" s="262"/>
    </row>
    <row r="202" spans="1:40" ht="15.7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row>
    <row r="203" spans="1:40" ht="15.75">
      <c r="A203" s="9"/>
      <c r="B203" s="9"/>
      <c r="C203" s="9"/>
      <c r="D203" s="9"/>
      <c r="E203" s="9"/>
      <c r="F203" s="9"/>
      <c r="G203" s="9"/>
      <c r="H203" s="9"/>
      <c r="I203" s="9"/>
      <c r="J203" s="2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row>
    <row r="204" spans="1:40" ht="15.7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row>
    <row r="205" spans="1:40" ht="15.7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row>
    <row r="206" spans="1:40" ht="15.7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row>
    <row r="207" spans="1:40" ht="15.7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row>
    <row r="208" spans="1:40" ht="15.7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row>
    <row r="209" spans="1:40" ht="15.7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row>
    <row r="210" spans="1:40" ht="15.7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row>
  </sheetData>
  <sheetProtection/>
  <mergeCells count="644">
    <mergeCell ref="P168:AE168"/>
    <mergeCell ref="J168:O169"/>
    <mergeCell ref="E168:G169"/>
    <mergeCell ref="A167:D169"/>
    <mergeCell ref="A184:AM184"/>
    <mergeCell ref="P169:V169"/>
    <mergeCell ref="AL168:AL169"/>
    <mergeCell ref="AM168:AM169"/>
    <mergeCell ref="P167:AK167"/>
    <mergeCell ref="J180:O180"/>
    <mergeCell ref="A185:AM185"/>
    <mergeCell ref="A186:AM186"/>
    <mergeCell ref="K188:Q188"/>
    <mergeCell ref="K189:Q189"/>
    <mergeCell ref="P135:V135"/>
    <mergeCell ref="W135:AE135"/>
    <mergeCell ref="AF135:AH135"/>
    <mergeCell ref="A135:B135"/>
    <mergeCell ref="W138:AE138"/>
    <mergeCell ref="AF168:AK168"/>
    <mergeCell ref="AI134:AN134"/>
    <mergeCell ref="AL167:AM167"/>
    <mergeCell ref="A201:AN201"/>
    <mergeCell ref="AF137:AH137"/>
    <mergeCell ref="W137:AE137"/>
    <mergeCell ref="F135:J135"/>
    <mergeCell ref="V187:AJ187"/>
    <mergeCell ref="A197:AN197"/>
    <mergeCell ref="K135:O135"/>
    <mergeCell ref="W169:AE169"/>
    <mergeCell ref="AI132:AN132"/>
    <mergeCell ref="F138:J138"/>
    <mergeCell ref="K138:O138"/>
    <mergeCell ref="A55:Q55"/>
    <mergeCell ref="A137:B137"/>
    <mergeCell ref="A138:B138"/>
    <mergeCell ref="F137:J137"/>
    <mergeCell ref="K137:O137"/>
    <mergeCell ref="P137:V137"/>
    <mergeCell ref="P138:V138"/>
    <mergeCell ref="A194:C194"/>
    <mergeCell ref="E194:J194"/>
    <mergeCell ref="A195:Y196"/>
    <mergeCell ref="Z195:AB195"/>
    <mergeCell ref="AC195:AN195"/>
    <mergeCell ref="Z196:AN196"/>
    <mergeCell ref="AF194:AJ194"/>
    <mergeCell ref="A188:C188"/>
    <mergeCell ref="E188:J188"/>
    <mergeCell ref="Z188:AB188"/>
    <mergeCell ref="A178:D178"/>
    <mergeCell ref="AF188:AJ188"/>
    <mergeCell ref="A189:C189"/>
    <mergeCell ref="E189:J189"/>
    <mergeCell ref="Z189:AB189"/>
    <mergeCell ref="AF189:AJ189"/>
    <mergeCell ref="E180:G180"/>
    <mergeCell ref="AJ179:AK179"/>
    <mergeCell ref="AJ180:AK180"/>
    <mergeCell ref="A179:D179"/>
    <mergeCell ref="E179:G179"/>
    <mergeCell ref="J179:O179"/>
    <mergeCell ref="P179:V179"/>
    <mergeCell ref="W179:AE179"/>
    <mergeCell ref="AF179:AI179"/>
    <mergeCell ref="A176:D176"/>
    <mergeCell ref="AF180:AI180"/>
    <mergeCell ref="A180:D180"/>
    <mergeCell ref="E178:G178"/>
    <mergeCell ref="J178:O178"/>
    <mergeCell ref="P178:V178"/>
    <mergeCell ref="W178:AE178"/>
    <mergeCell ref="AF178:AI178"/>
    <mergeCell ref="P180:V180"/>
    <mergeCell ref="W180:AE180"/>
    <mergeCell ref="AJ178:AK178"/>
    <mergeCell ref="A177:D177"/>
    <mergeCell ref="E177:G177"/>
    <mergeCell ref="J177:O177"/>
    <mergeCell ref="W177:AE177"/>
    <mergeCell ref="AF177:AI177"/>
    <mergeCell ref="E176:G176"/>
    <mergeCell ref="J176:O176"/>
    <mergeCell ref="P177:V177"/>
    <mergeCell ref="W176:AE176"/>
    <mergeCell ref="AF176:AI176"/>
    <mergeCell ref="AJ174:AK174"/>
    <mergeCell ref="AJ176:AK176"/>
    <mergeCell ref="AJ177:AK177"/>
    <mergeCell ref="P176:V176"/>
    <mergeCell ref="A175:D175"/>
    <mergeCell ref="E175:G175"/>
    <mergeCell ref="J175:O175"/>
    <mergeCell ref="P175:V175"/>
    <mergeCell ref="W175:AE175"/>
    <mergeCell ref="AJ175:AK175"/>
    <mergeCell ref="AF175:AI175"/>
    <mergeCell ref="A174:D174"/>
    <mergeCell ref="E174:G174"/>
    <mergeCell ref="J174:O174"/>
    <mergeCell ref="P174:V174"/>
    <mergeCell ref="W174:AE174"/>
    <mergeCell ref="AF174:AI174"/>
    <mergeCell ref="AJ172:AK172"/>
    <mergeCell ref="A173:D173"/>
    <mergeCell ref="E173:G173"/>
    <mergeCell ref="J173:O173"/>
    <mergeCell ref="P173:V173"/>
    <mergeCell ref="W173:AE173"/>
    <mergeCell ref="AF173:AI173"/>
    <mergeCell ref="AJ173:AK173"/>
    <mergeCell ref="A172:D172"/>
    <mergeCell ref="E172:G172"/>
    <mergeCell ref="J172:O172"/>
    <mergeCell ref="P172:V172"/>
    <mergeCell ref="W172:AE172"/>
    <mergeCell ref="AF172:AI172"/>
    <mergeCell ref="AJ170:AK170"/>
    <mergeCell ref="A171:D171"/>
    <mergeCell ref="E171:G171"/>
    <mergeCell ref="J171:O171"/>
    <mergeCell ref="P171:V171"/>
    <mergeCell ref="W171:AE171"/>
    <mergeCell ref="AF171:AI171"/>
    <mergeCell ref="AJ171:AK171"/>
    <mergeCell ref="A170:D170"/>
    <mergeCell ref="E170:G170"/>
    <mergeCell ref="J170:O170"/>
    <mergeCell ref="P170:V170"/>
    <mergeCell ref="AF170:AI170"/>
    <mergeCell ref="AF53:AO53"/>
    <mergeCell ref="AF45:AO45"/>
    <mergeCell ref="AF46:AO46"/>
    <mergeCell ref="AF47:AO47"/>
    <mergeCell ref="AF48:AO48"/>
    <mergeCell ref="AF49:AO49"/>
    <mergeCell ref="A162:AB162"/>
    <mergeCell ref="A164:V164"/>
    <mergeCell ref="A166:O166"/>
    <mergeCell ref="E167:O167"/>
    <mergeCell ref="AF50:AO50"/>
    <mergeCell ref="AF157:AN157"/>
    <mergeCell ref="AF138:AH138"/>
    <mergeCell ref="AI137:AN137"/>
    <mergeCell ref="AI138:AN138"/>
    <mergeCell ref="AF54:AO54"/>
    <mergeCell ref="A160:S160"/>
    <mergeCell ref="T160:AE160"/>
    <mergeCell ref="AF160:AN160"/>
    <mergeCell ref="A158:S158"/>
    <mergeCell ref="T158:AE158"/>
    <mergeCell ref="AF158:AN158"/>
    <mergeCell ref="A159:S159"/>
    <mergeCell ref="A155:S155"/>
    <mergeCell ref="T155:AE155"/>
    <mergeCell ref="AF155:AN155"/>
    <mergeCell ref="T159:AE159"/>
    <mergeCell ref="AF159:AN159"/>
    <mergeCell ref="A156:S156"/>
    <mergeCell ref="T156:AE156"/>
    <mergeCell ref="AF156:AN156"/>
    <mergeCell ref="A157:S157"/>
    <mergeCell ref="T157:AE157"/>
    <mergeCell ref="A151:S151"/>
    <mergeCell ref="T151:AE151"/>
    <mergeCell ref="AF151:AN151"/>
    <mergeCell ref="A152:AN152"/>
    <mergeCell ref="A154:S154"/>
    <mergeCell ref="T154:AE154"/>
    <mergeCell ref="AF154:AN154"/>
    <mergeCell ref="A149:S149"/>
    <mergeCell ref="T149:AE149"/>
    <mergeCell ref="AF149:AN149"/>
    <mergeCell ref="A150:S150"/>
    <mergeCell ref="T150:AE150"/>
    <mergeCell ref="AF150:AN150"/>
    <mergeCell ref="A147:S147"/>
    <mergeCell ref="T146:AE146"/>
    <mergeCell ref="AF146:AN146"/>
    <mergeCell ref="T147:AE147"/>
    <mergeCell ref="AF147:AN147"/>
    <mergeCell ref="A148:S148"/>
    <mergeCell ref="T148:AE148"/>
    <mergeCell ref="AF148:AN148"/>
    <mergeCell ref="A146:S146"/>
    <mergeCell ref="A144:S144"/>
    <mergeCell ref="T144:AE144"/>
    <mergeCell ref="AF144:AN144"/>
    <mergeCell ref="A145:S145"/>
    <mergeCell ref="T145:AE145"/>
    <mergeCell ref="AF145:AN145"/>
    <mergeCell ref="AI139:AN139"/>
    <mergeCell ref="A141:AN141"/>
    <mergeCell ref="A142:AN142"/>
    <mergeCell ref="A143:S143"/>
    <mergeCell ref="T143:AE143"/>
    <mergeCell ref="AF143:AN143"/>
    <mergeCell ref="A139:B139"/>
    <mergeCell ref="F139:J139"/>
    <mergeCell ref="K139:O139"/>
    <mergeCell ref="P139:V139"/>
    <mergeCell ref="W139:AE139"/>
    <mergeCell ref="AF139:AH139"/>
    <mergeCell ref="AI135:AN135"/>
    <mergeCell ref="A136:B136"/>
    <mergeCell ref="F136:J136"/>
    <mergeCell ref="K136:O136"/>
    <mergeCell ref="P136:V136"/>
    <mergeCell ref="W136:AE136"/>
    <mergeCell ref="AF136:AH136"/>
    <mergeCell ref="AI136:AN136"/>
    <mergeCell ref="P133:V133"/>
    <mergeCell ref="W133:AE133"/>
    <mergeCell ref="AF133:AH133"/>
    <mergeCell ref="A134:B134"/>
    <mergeCell ref="F134:J134"/>
    <mergeCell ref="K134:O134"/>
    <mergeCell ref="P134:V134"/>
    <mergeCell ref="W134:AE134"/>
    <mergeCell ref="AF134:AH134"/>
    <mergeCell ref="AI133:AN133"/>
    <mergeCell ref="A132:B132"/>
    <mergeCell ref="F132:J132"/>
    <mergeCell ref="K132:O132"/>
    <mergeCell ref="P132:V132"/>
    <mergeCell ref="W132:AE132"/>
    <mergeCell ref="AF132:AH132"/>
    <mergeCell ref="A133:B133"/>
    <mergeCell ref="F133:J133"/>
    <mergeCell ref="K133:O133"/>
    <mergeCell ref="AI130:AN130"/>
    <mergeCell ref="A131:B131"/>
    <mergeCell ref="F131:J131"/>
    <mergeCell ref="K131:O131"/>
    <mergeCell ref="P131:V131"/>
    <mergeCell ref="W131:AE131"/>
    <mergeCell ref="AF131:AH131"/>
    <mergeCell ref="AI131:AN131"/>
    <mergeCell ref="A130:B130"/>
    <mergeCell ref="F130:J130"/>
    <mergeCell ref="K130:O130"/>
    <mergeCell ref="P130:V130"/>
    <mergeCell ref="W130:AE130"/>
    <mergeCell ref="AF130:AH130"/>
    <mergeCell ref="AI128:AN128"/>
    <mergeCell ref="A129:B129"/>
    <mergeCell ref="F129:J129"/>
    <mergeCell ref="K129:O129"/>
    <mergeCell ref="P129:V129"/>
    <mergeCell ref="W129:AE129"/>
    <mergeCell ref="AF129:AH129"/>
    <mergeCell ref="AI129:AN129"/>
    <mergeCell ref="K127:O127"/>
    <mergeCell ref="P127:V127"/>
    <mergeCell ref="W127:AE127"/>
    <mergeCell ref="AF127:AH127"/>
    <mergeCell ref="A128:B128"/>
    <mergeCell ref="F128:J128"/>
    <mergeCell ref="K128:O128"/>
    <mergeCell ref="P128:V128"/>
    <mergeCell ref="W128:AE128"/>
    <mergeCell ref="AF128:AH128"/>
    <mergeCell ref="A124:S124"/>
    <mergeCell ref="T124:AE124"/>
    <mergeCell ref="AF124:AN124"/>
    <mergeCell ref="A125:AN125"/>
    <mergeCell ref="A126:B127"/>
    <mergeCell ref="C126:E126"/>
    <mergeCell ref="F126:O126"/>
    <mergeCell ref="P126:AH126"/>
    <mergeCell ref="AI126:AN127"/>
    <mergeCell ref="F127:J127"/>
    <mergeCell ref="A122:S122"/>
    <mergeCell ref="T122:AE122"/>
    <mergeCell ref="AF122:AN122"/>
    <mergeCell ref="A123:S123"/>
    <mergeCell ref="T123:AE123"/>
    <mergeCell ref="AF123:AN123"/>
    <mergeCell ref="A120:S120"/>
    <mergeCell ref="T120:AE120"/>
    <mergeCell ref="AF120:AN120"/>
    <mergeCell ref="A121:S121"/>
    <mergeCell ref="T121:AE121"/>
    <mergeCell ref="AF121:AN121"/>
    <mergeCell ref="A118:S118"/>
    <mergeCell ref="T118:AE118"/>
    <mergeCell ref="AF118:AN118"/>
    <mergeCell ref="A119:S119"/>
    <mergeCell ref="T119:AE119"/>
    <mergeCell ref="AF119:AN119"/>
    <mergeCell ref="A116:S116"/>
    <mergeCell ref="T116:AE116"/>
    <mergeCell ref="AF116:AN116"/>
    <mergeCell ref="A117:S117"/>
    <mergeCell ref="T117:AE117"/>
    <mergeCell ref="AF117:AN117"/>
    <mergeCell ref="A113:AN113"/>
    <mergeCell ref="A114:S114"/>
    <mergeCell ref="T114:AE114"/>
    <mergeCell ref="AF114:AN114"/>
    <mergeCell ref="A115:S115"/>
    <mergeCell ref="T115:AE115"/>
    <mergeCell ref="AF115:AN115"/>
    <mergeCell ref="A112:Q112"/>
    <mergeCell ref="S112:AE112"/>
    <mergeCell ref="AF112:AN112"/>
    <mergeCell ref="A110:Q110"/>
    <mergeCell ref="R110:AE110"/>
    <mergeCell ref="AF110:AN110"/>
    <mergeCell ref="A111:Q111"/>
    <mergeCell ref="R111:AE111"/>
    <mergeCell ref="AF111:AN111"/>
    <mergeCell ref="A107:E107"/>
    <mergeCell ref="A108:Q108"/>
    <mergeCell ref="R108:AE108"/>
    <mergeCell ref="AF108:AN108"/>
    <mergeCell ref="A109:Q109"/>
    <mergeCell ref="R109:AE109"/>
    <mergeCell ref="AF109:AN109"/>
    <mergeCell ref="A104:F104"/>
    <mergeCell ref="G104:N104"/>
    <mergeCell ref="O104:W104"/>
    <mergeCell ref="X104:AI104"/>
    <mergeCell ref="AJ104:AN104"/>
    <mergeCell ref="A105:F105"/>
    <mergeCell ref="G105:N105"/>
    <mergeCell ref="O105:W105"/>
    <mergeCell ref="X105:AI105"/>
    <mergeCell ref="AJ105:AN105"/>
    <mergeCell ref="A102:F102"/>
    <mergeCell ref="G102:N102"/>
    <mergeCell ref="O102:W102"/>
    <mergeCell ref="X102:AI102"/>
    <mergeCell ref="AJ102:AN102"/>
    <mergeCell ref="A103:F103"/>
    <mergeCell ref="G103:N103"/>
    <mergeCell ref="O103:W103"/>
    <mergeCell ref="X103:AI103"/>
    <mergeCell ref="AJ103:AN103"/>
    <mergeCell ref="A100:F100"/>
    <mergeCell ref="G100:N100"/>
    <mergeCell ref="O100:W100"/>
    <mergeCell ref="X100:AI100"/>
    <mergeCell ref="AJ100:AN100"/>
    <mergeCell ref="A101:F101"/>
    <mergeCell ref="G101:N101"/>
    <mergeCell ref="O101:W101"/>
    <mergeCell ref="X101:AI101"/>
    <mergeCell ref="AJ101:AN101"/>
    <mergeCell ref="A98:F98"/>
    <mergeCell ref="G98:N98"/>
    <mergeCell ref="O98:W98"/>
    <mergeCell ref="X98:AI98"/>
    <mergeCell ref="AJ98:AN98"/>
    <mergeCell ref="A99:F99"/>
    <mergeCell ref="G99:N99"/>
    <mergeCell ref="O99:W99"/>
    <mergeCell ref="X99:AI99"/>
    <mergeCell ref="AJ99:AN99"/>
    <mergeCell ref="A96:F96"/>
    <mergeCell ref="G96:N96"/>
    <mergeCell ref="O96:W96"/>
    <mergeCell ref="X96:AI96"/>
    <mergeCell ref="AJ96:AN96"/>
    <mergeCell ref="A97:F97"/>
    <mergeCell ref="G97:N97"/>
    <mergeCell ref="O97:W97"/>
    <mergeCell ref="X97:AI97"/>
    <mergeCell ref="AJ97:AN97"/>
    <mergeCell ref="A94:F94"/>
    <mergeCell ref="G94:N94"/>
    <mergeCell ref="O94:W94"/>
    <mergeCell ref="X94:AI94"/>
    <mergeCell ref="AJ94:AN94"/>
    <mergeCell ref="A95:F95"/>
    <mergeCell ref="G95:N95"/>
    <mergeCell ref="O95:W95"/>
    <mergeCell ref="X95:AI95"/>
    <mergeCell ref="AJ95:AN95"/>
    <mergeCell ref="A92:F92"/>
    <mergeCell ref="G92:N92"/>
    <mergeCell ref="O92:W92"/>
    <mergeCell ref="X92:AI92"/>
    <mergeCell ref="AJ92:AN92"/>
    <mergeCell ref="A93:F93"/>
    <mergeCell ref="G93:N93"/>
    <mergeCell ref="O93:W93"/>
    <mergeCell ref="X93:AI93"/>
    <mergeCell ref="AJ93:AN93"/>
    <mergeCell ref="A90:F90"/>
    <mergeCell ref="G90:N90"/>
    <mergeCell ref="O90:W90"/>
    <mergeCell ref="X90:AI90"/>
    <mergeCell ref="AJ90:AN90"/>
    <mergeCell ref="A91:F91"/>
    <mergeCell ref="G91:N91"/>
    <mergeCell ref="O91:W91"/>
    <mergeCell ref="X91:AI91"/>
    <mergeCell ref="AJ91:AN91"/>
    <mergeCell ref="A88:F88"/>
    <mergeCell ref="G88:N88"/>
    <mergeCell ref="O88:W88"/>
    <mergeCell ref="X88:AI88"/>
    <mergeCell ref="AJ88:AN88"/>
    <mergeCell ref="A89:F89"/>
    <mergeCell ref="G89:N89"/>
    <mergeCell ref="O89:W89"/>
    <mergeCell ref="X89:AI89"/>
    <mergeCell ref="AJ89:AN89"/>
    <mergeCell ref="A86:F86"/>
    <mergeCell ref="G86:N86"/>
    <mergeCell ref="O86:W86"/>
    <mergeCell ref="X86:AI86"/>
    <mergeCell ref="AJ86:AN86"/>
    <mergeCell ref="A87:F87"/>
    <mergeCell ref="G87:N87"/>
    <mergeCell ref="O87:W87"/>
    <mergeCell ref="X87:AI87"/>
    <mergeCell ref="AJ87:AN87"/>
    <mergeCell ref="AL81:AN81"/>
    <mergeCell ref="A82:AN82"/>
    <mergeCell ref="A83:AN83"/>
    <mergeCell ref="A84:AN84"/>
    <mergeCell ref="A85:AN85"/>
    <mergeCell ref="A81:F81"/>
    <mergeCell ref="G81:J81"/>
    <mergeCell ref="K81:O81"/>
    <mergeCell ref="P81:X81"/>
    <mergeCell ref="AL79:AN79"/>
    <mergeCell ref="A80:F80"/>
    <mergeCell ref="G80:J80"/>
    <mergeCell ref="K80:O80"/>
    <mergeCell ref="P80:X80"/>
    <mergeCell ref="Y80:AE80"/>
    <mergeCell ref="AF80:AK80"/>
    <mergeCell ref="AL80:AN80"/>
    <mergeCell ref="AF77:AK77"/>
    <mergeCell ref="K77:O77"/>
    <mergeCell ref="P77:X77"/>
    <mergeCell ref="Y77:AE77"/>
    <mergeCell ref="Y81:AE81"/>
    <mergeCell ref="AF79:AK79"/>
    <mergeCell ref="AF81:AK81"/>
    <mergeCell ref="G77:J77"/>
    <mergeCell ref="A79:F79"/>
    <mergeCell ref="G79:J79"/>
    <mergeCell ref="K79:O79"/>
    <mergeCell ref="P79:X79"/>
    <mergeCell ref="Y79:AE79"/>
    <mergeCell ref="AL76:AN76"/>
    <mergeCell ref="AL77:AN77"/>
    <mergeCell ref="A78:F78"/>
    <mergeCell ref="G78:J78"/>
    <mergeCell ref="K78:O78"/>
    <mergeCell ref="P78:X78"/>
    <mergeCell ref="Y78:AE78"/>
    <mergeCell ref="AF78:AK78"/>
    <mergeCell ref="AL78:AN78"/>
    <mergeCell ref="A77:F77"/>
    <mergeCell ref="A76:F76"/>
    <mergeCell ref="G76:J76"/>
    <mergeCell ref="K76:O76"/>
    <mergeCell ref="P76:X76"/>
    <mergeCell ref="Y76:AE76"/>
    <mergeCell ref="AF76:AK76"/>
    <mergeCell ref="Y75:AE75"/>
    <mergeCell ref="AF73:AK73"/>
    <mergeCell ref="K73:O73"/>
    <mergeCell ref="P73:X73"/>
    <mergeCell ref="Y73:AE73"/>
    <mergeCell ref="AF44:AO44"/>
    <mergeCell ref="AF75:AK75"/>
    <mergeCell ref="AL75:AN75"/>
    <mergeCell ref="AF55:AO55"/>
    <mergeCell ref="AF56:AO56"/>
    <mergeCell ref="A73:F73"/>
    <mergeCell ref="G73:J73"/>
    <mergeCell ref="A75:F75"/>
    <mergeCell ref="G75:J75"/>
    <mergeCell ref="K75:O75"/>
    <mergeCell ref="P75:X75"/>
    <mergeCell ref="AL72:AN72"/>
    <mergeCell ref="A71:F71"/>
    <mergeCell ref="AL73:AN73"/>
    <mergeCell ref="A74:F74"/>
    <mergeCell ref="G74:J74"/>
    <mergeCell ref="K74:O74"/>
    <mergeCell ref="P74:X74"/>
    <mergeCell ref="Y74:AE74"/>
    <mergeCell ref="AF74:AK74"/>
    <mergeCell ref="AL74:AN74"/>
    <mergeCell ref="AL69:AN69"/>
    <mergeCell ref="AL70:AN70"/>
    <mergeCell ref="AF71:AK71"/>
    <mergeCell ref="AL71:AN71"/>
    <mergeCell ref="A72:F72"/>
    <mergeCell ref="G72:J72"/>
    <mergeCell ref="K72:O72"/>
    <mergeCell ref="P72:X72"/>
    <mergeCell ref="Y72:AE72"/>
    <mergeCell ref="AF72:AK72"/>
    <mergeCell ref="AF70:AK70"/>
    <mergeCell ref="G71:J71"/>
    <mergeCell ref="K71:O71"/>
    <mergeCell ref="P71:X71"/>
    <mergeCell ref="Y71:AE71"/>
    <mergeCell ref="AF69:AK69"/>
    <mergeCell ref="Y69:AE69"/>
    <mergeCell ref="AF67:AK67"/>
    <mergeCell ref="K67:O67"/>
    <mergeCell ref="P67:X67"/>
    <mergeCell ref="Y67:AE67"/>
    <mergeCell ref="A70:F70"/>
    <mergeCell ref="G70:J70"/>
    <mergeCell ref="K70:O70"/>
    <mergeCell ref="P70:X70"/>
    <mergeCell ref="Y70:AE70"/>
    <mergeCell ref="A67:F67"/>
    <mergeCell ref="G67:J67"/>
    <mergeCell ref="A69:F69"/>
    <mergeCell ref="G69:J69"/>
    <mergeCell ref="K69:O69"/>
    <mergeCell ref="P69:X69"/>
    <mergeCell ref="AL66:AN66"/>
    <mergeCell ref="G66:J66"/>
    <mergeCell ref="K66:O66"/>
    <mergeCell ref="P66:X66"/>
    <mergeCell ref="Y66:AE66"/>
    <mergeCell ref="A65:F65"/>
    <mergeCell ref="AL67:AN67"/>
    <mergeCell ref="A68:F68"/>
    <mergeCell ref="G68:J68"/>
    <mergeCell ref="K68:O68"/>
    <mergeCell ref="P68:X68"/>
    <mergeCell ref="Y68:AE68"/>
    <mergeCell ref="AF68:AK68"/>
    <mergeCell ref="AL68:AN68"/>
    <mergeCell ref="A66:F66"/>
    <mergeCell ref="AF66:AK66"/>
    <mergeCell ref="G65:J65"/>
    <mergeCell ref="K65:O65"/>
    <mergeCell ref="P65:X65"/>
    <mergeCell ref="Y65:AE65"/>
    <mergeCell ref="AF63:AK63"/>
    <mergeCell ref="AL63:AN63"/>
    <mergeCell ref="AL64:AN64"/>
    <mergeCell ref="AF65:AK65"/>
    <mergeCell ref="AL65:AN65"/>
    <mergeCell ref="A64:F64"/>
    <mergeCell ref="G64:J64"/>
    <mergeCell ref="K64:O64"/>
    <mergeCell ref="P64:X64"/>
    <mergeCell ref="Y64:AE64"/>
    <mergeCell ref="AF64:AK64"/>
    <mergeCell ref="A63:F63"/>
    <mergeCell ref="G63:J63"/>
    <mergeCell ref="K63:O63"/>
    <mergeCell ref="P63:X63"/>
    <mergeCell ref="Y63:AE63"/>
    <mergeCell ref="AF61:AK61"/>
    <mergeCell ref="K61:O61"/>
    <mergeCell ref="P61:X61"/>
    <mergeCell ref="Y61:AE61"/>
    <mergeCell ref="AL61:AN61"/>
    <mergeCell ref="A62:F62"/>
    <mergeCell ref="G62:J62"/>
    <mergeCell ref="K62:O62"/>
    <mergeCell ref="P62:X62"/>
    <mergeCell ref="Y62:AE62"/>
    <mergeCell ref="AF62:AK62"/>
    <mergeCell ref="AL62:AN62"/>
    <mergeCell ref="A61:F61"/>
    <mergeCell ref="G61:J61"/>
    <mergeCell ref="A57:Q57"/>
    <mergeCell ref="R57:AE57"/>
    <mergeCell ref="R56:AE56"/>
    <mergeCell ref="A59:AN59"/>
    <mergeCell ref="A60:AN60"/>
    <mergeCell ref="A54:Q54"/>
    <mergeCell ref="R54:AE54"/>
    <mergeCell ref="R55:AE55"/>
    <mergeCell ref="A56:Q56"/>
    <mergeCell ref="AF57:AO57"/>
    <mergeCell ref="A50:R50"/>
    <mergeCell ref="S50:AE50"/>
    <mergeCell ref="A52:AN52"/>
    <mergeCell ref="A53:Q53"/>
    <mergeCell ref="R53:AE53"/>
    <mergeCell ref="S47:AE47"/>
    <mergeCell ref="A48:R48"/>
    <mergeCell ref="S48:AE48"/>
    <mergeCell ref="A49:R49"/>
    <mergeCell ref="S49:AE49"/>
    <mergeCell ref="A45:R45"/>
    <mergeCell ref="S45:AE45"/>
    <mergeCell ref="A46:R46"/>
    <mergeCell ref="S46:AE46"/>
    <mergeCell ref="A40:AN40"/>
    <mergeCell ref="A41:AN41"/>
    <mergeCell ref="A42:AN42"/>
    <mergeCell ref="A43:AN43"/>
    <mergeCell ref="A44:R44"/>
    <mergeCell ref="S44:AE44"/>
    <mergeCell ref="A34:AE34"/>
    <mergeCell ref="A35:AN35"/>
    <mergeCell ref="A36:AN36"/>
    <mergeCell ref="A37:AN37"/>
    <mergeCell ref="A38:AN38"/>
    <mergeCell ref="A39:AN39"/>
    <mergeCell ref="A28:AN28"/>
    <mergeCell ref="A29:AN29"/>
    <mergeCell ref="A30:AN30"/>
    <mergeCell ref="A31:AN31"/>
    <mergeCell ref="A32:AN32"/>
    <mergeCell ref="A33:AN33"/>
    <mergeCell ref="A22:AN22"/>
    <mergeCell ref="A23:AN23"/>
    <mergeCell ref="A24:AN24"/>
    <mergeCell ref="A25:AN25"/>
    <mergeCell ref="A26:AN26"/>
    <mergeCell ref="A27:AN27"/>
    <mergeCell ref="A16:AN16"/>
    <mergeCell ref="A17:V17"/>
    <mergeCell ref="A18:AN18"/>
    <mergeCell ref="A19:AN19"/>
    <mergeCell ref="A20:AN20"/>
    <mergeCell ref="A21:AN21"/>
    <mergeCell ref="A15:AN15"/>
    <mergeCell ref="A1:AN1"/>
    <mergeCell ref="B2:T2"/>
    <mergeCell ref="V2:AN4"/>
    <mergeCell ref="A3:U3"/>
    <mergeCell ref="B4:T5"/>
    <mergeCell ref="V5:AN7"/>
    <mergeCell ref="A6:U6"/>
    <mergeCell ref="B7:T7"/>
    <mergeCell ref="A8:AN8"/>
    <mergeCell ref="A14:AN14"/>
    <mergeCell ref="B9:T9"/>
    <mergeCell ref="U9:AN9"/>
    <mergeCell ref="A10:AN10"/>
    <mergeCell ref="A11:AN11"/>
    <mergeCell ref="A12:AN12"/>
    <mergeCell ref="A13:AN13"/>
  </mergeCells>
  <conditionalFormatting sqref="A108:A112 A53:A57">
    <cfRule type="expression" priority="10" dxfId="0" stopIfTrue="1">
      <formula>OR(VALUE($O53)&lt;&gt;0,VALUE($P53)&lt;&gt;0)</formula>
    </cfRule>
  </conditionalFormatting>
  <printOptions/>
  <pageMargins left="0.33" right="0.34" top="0.52" bottom="0.38" header="0.3" footer="0.3"/>
  <pageSetup fitToHeight="12" fitToWidth="1" horizontalDpi="600" verticalDpi="600" orientation="portrait"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GENUWIN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GENU</dc:creator>
  <cp:keywords/>
  <dc:description/>
  <cp:lastModifiedBy>Administrator</cp:lastModifiedBy>
  <cp:lastPrinted>2015-10-19T07:23:51Z</cp:lastPrinted>
  <dcterms:created xsi:type="dcterms:W3CDTF">2008-09-16T06:17:58Z</dcterms:created>
  <dcterms:modified xsi:type="dcterms:W3CDTF">2015-10-20T06:55:01Z</dcterms:modified>
  <cp:category/>
  <cp:version/>
  <cp:contentType/>
  <cp:contentStatus/>
</cp:coreProperties>
</file>